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ob\Documents\Risky Business Incident Management\Ferguson Museum Land Trust Fishers Island\Land Trust Parcels WF Risk Assessment\"/>
    </mc:Choice>
  </mc:AlternateContent>
  <bookViews>
    <workbookView xWindow="-120" yWindow="-120" windowWidth="20616" windowHeight="7188" activeTab="1"/>
  </bookViews>
  <sheets>
    <sheet name="Tax Map ID" sheetId="1" r:id="rId1"/>
    <sheet name="FUELS CODES" sheetId="3" r:id="rId2"/>
    <sheet name="Sheet1" sheetId="5" r:id="rId3"/>
    <sheet name="Sheet2" sheetId="6" r:id="rId4"/>
    <sheet name="BURN PLANS" sheetId="4" r:id="rId5"/>
    <sheet name="Contiguous Properties" sheetId="2" r:id="rId6"/>
    <sheet name="Sheet3" sheetId="7" r:id="rId7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36" i="2" l="1"/>
  <c r="L135" i="2"/>
  <c r="L134" i="2"/>
  <c r="M141" i="2"/>
  <c r="K136" i="2"/>
  <c r="K135" i="2"/>
  <c r="K134" i="2"/>
  <c r="N126" i="2"/>
  <c r="L126" i="2"/>
  <c r="M32" i="2"/>
  <c r="M13" i="2"/>
  <c r="M24" i="2"/>
  <c r="M71" i="2"/>
  <c r="J128" i="2"/>
  <c r="J125" i="2"/>
  <c r="J124" i="2"/>
  <c r="J123" i="2"/>
  <c r="J122" i="2"/>
  <c r="J121" i="2"/>
  <c r="J120" i="2"/>
  <c r="K126" i="2" l="1"/>
  <c r="G117" i="5" l="1"/>
  <c r="G111" i="5"/>
  <c r="G102" i="5"/>
  <c r="G79" i="5"/>
  <c r="G48" i="5"/>
  <c r="G37" i="5"/>
  <c r="G31" i="5"/>
  <c r="G23" i="5"/>
  <c r="G12" i="5"/>
  <c r="K4" i="4" l="1"/>
  <c r="K3" i="4"/>
  <c r="G16" i="4"/>
  <c r="F16" i="4"/>
  <c r="F8" i="4"/>
  <c r="F4" i="4"/>
  <c r="F3" i="4"/>
  <c r="G2" i="4"/>
  <c r="F2" i="4"/>
  <c r="C16" i="4"/>
  <c r="H16" i="4" l="1"/>
  <c r="F19" i="4" s="1"/>
  <c r="I126" i="2"/>
  <c r="F126" i="2"/>
  <c r="E117" i="2"/>
  <c r="G111" i="2"/>
  <c r="E111" i="2"/>
  <c r="H102" i="2"/>
  <c r="G102" i="2"/>
  <c r="E102" i="2"/>
  <c r="H90" i="2"/>
  <c r="G90" i="2"/>
  <c r="G79" i="2"/>
  <c r="E79" i="2"/>
  <c r="H70" i="2"/>
  <c r="G70" i="2"/>
  <c r="G59" i="2"/>
  <c r="G53" i="2"/>
  <c r="H48" i="2"/>
  <c r="G48" i="2"/>
  <c r="E48" i="2"/>
  <c r="E37" i="2"/>
  <c r="G31" i="2"/>
  <c r="E31" i="2"/>
  <c r="G23" i="2"/>
  <c r="E23" i="2"/>
  <c r="G12" i="2"/>
  <c r="E12" i="2"/>
  <c r="E109" i="1"/>
  <c r="D109" i="1"/>
  <c r="F108" i="1"/>
  <c r="E108" i="1"/>
  <c r="D108" i="1"/>
  <c r="E105" i="1"/>
  <c r="D105" i="1"/>
  <c r="F104" i="1"/>
  <c r="E104" i="1"/>
  <c r="D104" i="1"/>
  <c r="E100" i="1"/>
  <c r="D100" i="1"/>
  <c r="F99" i="1"/>
  <c r="E99" i="1"/>
  <c r="D99" i="1"/>
  <c r="E95" i="1"/>
  <c r="D95" i="1"/>
  <c r="F94" i="1"/>
  <c r="E94" i="1"/>
  <c r="D94" i="1"/>
  <c r="E76" i="1"/>
  <c r="D76" i="1"/>
  <c r="F75" i="1"/>
  <c r="E75" i="1"/>
  <c r="D75" i="1"/>
  <c r="G61" i="1"/>
  <c r="G110" i="1" s="1"/>
  <c r="G112" i="1" s="1"/>
  <c r="F111" i="1" l="1"/>
  <c r="O126" i="2"/>
</calcChain>
</file>

<file path=xl/sharedStrings.xml><?xml version="1.0" encoding="utf-8"?>
<sst xmlns="http://schemas.openxmlformats.org/spreadsheetml/2006/main" count="1431" uniqueCount="479">
  <si>
    <t>Museum ID Tax Map ID 12.10.24</t>
  </si>
  <si>
    <t>(Mus ID) Tax Map ID</t>
  </si>
  <si>
    <t>Donor</t>
  </si>
  <si>
    <t>Acquisition Date</t>
  </si>
  <si>
    <r>
      <rPr>
        <b/>
        <sz val="11"/>
        <color theme="1"/>
        <rFont val="Calibri"/>
        <family val="2"/>
      </rPr>
      <t xml:space="preserve">Acres (Museum) </t>
    </r>
    <r>
      <rPr>
        <sz val="11"/>
        <color theme="1"/>
        <rFont val="Calibri"/>
        <family val="2"/>
      </rPr>
      <t>[Recorded from Deeds]</t>
    </r>
  </si>
  <si>
    <r>
      <rPr>
        <b/>
        <sz val="11"/>
        <color rgb="FF000000"/>
        <rFont val="Calibri"/>
        <family val="2"/>
      </rPr>
      <t xml:space="preserve">Acres (Tax Map) </t>
    </r>
    <r>
      <rPr>
        <sz val="11"/>
        <color rgb="FF000000"/>
        <rFont val="Calibri"/>
        <family val="2"/>
      </rPr>
      <t>[May be Inaccurate]</t>
    </r>
  </si>
  <si>
    <t>Freshwater Wetlands Acres (Tax Map)</t>
  </si>
  <si>
    <r>
      <rPr>
        <b/>
        <sz val="11"/>
        <color theme="1"/>
        <rFont val="Calibri"/>
        <family val="2"/>
      </rPr>
      <t xml:space="preserve">Parcels Surveyed by Yale </t>
    </r>
    <r>
      <rPr>
        <sz val="11"/>
        <color theme="1"/>
        <rFont val="Calibri"/>
        <family val="2"/>
      </rPr>
      <t>(Museum Acres)</t>
    </r>
  </si>
  <si>
    <t>Notes</t>
  </si>
  <si>
    <t>Fee Properties</t>
  </si>
  <si>
    <t>(F01) 1000-9.-4-11.1</t>
  </si>
  <si>
    <t>FI Utility Co. Includes "Toad Hall"</t>
  </si>
  <si>
    <t>10/18/66 &amp; 8/22/68</t>
  </si>
  <si>
    <t>(F02) 1000-7.-3-12.1</t>
  </si>
  <si>
    <t>EA Matthiessen and P Matthiessen</t>
  </si>
  <si>
    <t>11/5/77 &amp; 1/9/78</t>
  </si>
  <si>
    <t>(F03) 1000-8.-1-7</t>
  </si>
  <si>
    <t>Otis Pike</t>
  </si>
  <si>
    <t>(F04) 1000-10.-5-5.19</t>
  </si>
  <si>
    <t>LF Boker Doyle</t>
  </si>
  <si>
    <t>12/21/82 &amp; 7/5/83</t>
  </si>
  <si>
    <t>(F05) 1000-8.-2-10</t>
  </si>
  <si>
    <t>RJ Geniesse [J Calley &amp; Mrs. D Ellsworth]</t>
  </si>
  <si>
    <t>(F06) 1000-7.-3-3.19</t>
  </si>
  <si>
    <t>B Reid</t>
  </si>
  <si>
    <t>(F07) 1000-9.-6-8.2 [1000-9.-6-8.7 on the tax map]</t>
  </si>
  <si>
    <t>A &amp; S Stickney</t>
  </si>
  <si>
    <t>(F08) 1000-7.-4-8</t>
  </si>
  <si>
    <t>DF Harris</t>
  </si>
  <si>
    <t>(F09) 1000-8.-1-3.2</t>
  </si>
  <si>
    <t>J Noyes</t>
  </si>
  <si>
    <t>(F10) 1000-3.-7-4.1</t>
  </si>
  <si>
    <t>JN Calley</t>
  </si>
  <si>
    <t>Acreage not noted on deed - used tax ID acreage as placeholder</t>
  </si>
  <si>
    <t>(F11) 1000-8.-1-4.14</t>
  </si>
  <si>
    <t>A A Miller</t>
  </si>
  <si>
    <t>(F12) 1000-6.-6-20.3</t>
  </si>
  <si>
    <t>RS Pyle</t>
  </si>
  <si>
    <t>(F13) 1000-5.-2-7.7</t>
  </si>
  <si>
    <t>J &amp; N Newman</t>
  </si>
  <si>
    <t>(F14) 1000-9.-9-12</t>
  </si>
  <si>
    <t>HHC Osborn III et al.</t>
  </si>
  <si>
    <t>(F15) 1000-9.-4-7</t>
  </si>
  <si>
    <t>TA &amp; AD Sargent</t>
  </si>
  <si>
    <t>(F16a) 1000-3.-5-6</t>
  </si>
  <si>
    <t>SS &amp; AH Polk</t>
  </si>
  <si>
    <t>Acreage not noted on deed - used tax ID acreage as placeholder [16a &amp; 16b  are in one museum folder]</t>
  </si>
  <si>
    <t>(F16b) 1000-3.-1-7</t>
  </si>
  <si>
    <t>(F17) 1000-3.-7-4.2</t>
  </si>
  <si>
    <t>JN Calley &amp; A MacGraw</t>
  </si>
  <si>
    <t xml:space="preserve">Acreage not noted on deed - used tax ID acreage as placeholder </t>
  </si>
  <si>
    <t>(F18) 1000-7.-2-8</t>
  </si>
  <si>
    <t>RS Searle</t>
  </si>
  <si>
    <t>(F19) 1000-8.-1-4.8</t>
  </si>
  <si>
    <t>RJ Geniesse</t>
  </si>
  <si>
    <t>(F20) 1000-8.-1-4.24</t>
  </si>
  <si>
    <t>FIDCO</t>
  </si>
  <si>
    <t>(F21a) 1000-8.-1-8.2</t>
  </si>
  <si>
    <t>(F21b) 1000-8.-1-8.1</t>
  </si>
  <si>
    <t>(F22) 1000-6.-5-13.3</t>
  </si>
  <si>
    <t>J. Gray Dunlap, MK Gray, BH Gray</t>
  </si>
  <si>
    <t>Acreage not noted on deed - used tax ID acreage as placeholder [noted on deeds as two parcels, though current tax maps show only one parcel</t>
  </si>
  <si>
    <t>(F23) 1000-8.-1-4.21</t>
  </si>
  <si>
    <t>J Noyes, Jr.</t>
  </si>
  <si>
    <t>(F24) 1000-8.-1-4.17</t>
  </si>
  <si>
    <t>RJ &amp; AA Miller</t>
  </si>
  <si>
    <t>(F25) 1000-9.-9-1</t>
  </si>
  <si>
    <t>R Wilmerding et al.</t>
  </si>
  <si>
    <t>(F26) 1000-3.-2-4.2</t>
  </si>
  <si>
    <t>H Bailey</t>
  </si>
  <si>
    <t>(F27) 1000-7.-3-9.2</t>
  </si>
  <si>
    <t>BT Essex (Callaway)</t>
  </si>
  <si>
    <t>(F28) 1000-7.-6-6.2</t>
  </si>
  <si>
    <t>P Vartanian</t>
  </si>
  <si>
    <t>(F29) 1000-7.-1-6.2</t>
  </si>
  <si>
    <t>(F30) 1000-4.-6-4.5</t>
  </si>
  <si>
    <t>AJ Salzman</t>
  </si>
  <si>
    <t>(F31) 1000-4.-3-6.5</t>
  </si>
  <si>
    <t>AB &amp; MM Helfet</t>
  </si>
  <si>
    <t>(F32) 1000-7.-3-9.5</t>
  </si>
  <si>
    <t>(F33) 1000-10.-6-1.24</t>
  </si>
  <si>
    <t>(F34) 1000-3.-8-2.2</t>
  </si>
  <si>
    <t>(F35a) 1000-7.-3-13</t>
  </si>
  <si>
    <t>(F35b) 1000-8.-1-4.26</t>
  </si>
  <si>
    <t>(F36a) 1000-10.-5-5.5</t>
  </si>
  <si>
    <t>(F36b) 1000-10.-5-5.7</t>
  </si>
  <si>
    <t>(F37) 1000-4.-7-11.1</t>
  </si>
  <si>
    <t>The Nature Conservancy</t>
  </si>
  <si>
    <t>(F38) 1000-8.-1-4.28</t>
  </si>
  <si>
    <t>F38a &amp; F38b acres are combined in museum document but separate on tax map. Determine reason for two different dates on two identical Deeds; indicate 13.5 acres total. Originally, this was an easement (Retired E-02)</t>
  </si>
  <si>
    <t>(F38b) 1000-8.-1-4.27</t>
  </si>
  <si>
    <t>See above</t>
  </si>
  <si>
    <t>Included with F38</t>
  </si>
  <si>
    <t>(F39) 1000-10.-6-11</t>
  </si>
  <si>
    <t>Estate of DB McCall</t>
  </si>
  <si>
    <t>(F40) 1000-9.-7-9.2</t>
  </si>
  <si>
    <t>AH Gordon</t>
  </si>
  <si>
    <t>(F41) 1000-8.-3-1</t>
  </si>
  <si>
    <t>CG Cox &amp; TRT Gorham, Trustees</t>
  </si>
  <si>
    <t>(F42) 1000-7.-3-9.4</t>
  </si>
  <si>
    <t>(F43) 1000-4.-7-1.2</t>
  </si>
  <si>
    <t>LB Barclay &amp; SB Weld Estate of GW Boocock</t>
  </si>
  <si>
    <t>(F44) 1000-10.-6-2.6</t>
  </si>
  <si>
    <t>Estate of KLN Bogert</t>
  </si>
  <si>
    <r>
      <rPr>
        <strike/>
        <sz val="11"/>
        <color theme="1"/>
        <rFont val="Calibri"/>
        <family val="2"/>
      </rPr>
      <t>(</t>
    </r>
    <r>
      <rPr>
        <strike/>
        <sz val="11"/>
        <color theme="1"/>
        <rFont val="Calibri"/>
        <family val="2"/>
      </rPr>
      <t>F45</t>
    </r>
    <r>
      <rPr>
        <strike/>
        <sz val="11"/>
        <color theme="1"/>
        <rFont val="Calibri"/>
        <family val="2"/>
      </rPr>
      <t>) 1000-2.-1-1.2</t>
    </r>
  </si>
  <si>
    <t>Retired: Became E10. Orign. Hadley et al. Many owners and many dates</t>
  </si>
  <si>
    <t>5/23/07 etc</t>
  </si>
  <si>
    <t>(F46) 1000-3.-4-5.2</t>
  </si>
  <si>
    <t>ME &amp; LD Gaumond</t>
  </si>
  <si>
    <t>(F47) 1000-1.-1-3.9</t>
  </si>
  <si>
    <t>KL Perry</t>
  </si>
  <si>
    <t>(F48) 1000-1.-1-8.2</t>
  </si>
  <si>
    <t>CC Milliken</t>
  </si>
  <si>
    <t>(F49) 1000-10.-5-12.25</t>
  </si>
  <si>
    <t>WC Flower III</t>
  </si>
  <si>
    <t>Area listed as 61,280 sq. ft. converted to acres</t>
  </si>
  <si>
    <t>(F50) 1000-1.-1-3.16</t>
  </si>
  <si>
    <t xml:space="preserve">Milliken Family with Wilmington Trust Co. Trustee </t>
  </si>
  <si>
    <t>9/23/93, 9/20/93 &amp; 10/21/10</t>
  </si>
  <si>
    <t>(F51) 1000-5.-1-7.4</t>
  </si>
  <si>
    <t>DDR van Hengel</t>
  </si>
  <si>
    <t>(F52) 1000-3.-5-5.4</t>
  </si>
  <si>
    <t>Multiple Williamsons</t>
  </si>
  <si>
    <t>(F53a) 1000-10.-6-1.4</t>
  </si>
  <si>
    <t>P &amp; LP Krakowski</t>
  </si>
  <si>
    <t>53a, 53b &amp; 53c are in one museum folder</t>
  </si>
  <si>
    <t>(F53b) 1000-10.-6-1.5</t>
  </si>
  <si>
    <t>(F53c) 1000-10.-6-1.6</t>
  </si>
  <si>
    <t>(F54) 1000-10.-6-10.6</t>
  </si>
  <si>
    <t>(F55) 1000-7.-2-5.1</t>
  </si>
  <si>
    <t>CL Rafferty &amp; K Lamborn</t>
  </si>
  <si>
    <t>(F56) 1000-1.-1-10</t>
  </si>
  <si>
    <t>H &amp; M King</t>
  </si>
  <si>
    <t>(F57) 1000-2.-1-7.2</t>
  </si>
  <si>
    <t>Porter Goss</t>
  </si>
  <si>
    <t>Couldn't find on museum map</t>
  </si>
  <si>
    <t>(F58a) 1000-3.-2-9</t>
  </si>
  <si>
    <t>Melie Spofford</t>
  </si>
  <si>
    <t>58a &amp;58b are in one museum folder</t>
  </si>
  <si>
    <t>(F58b) 1000-3.-2-11.1</t>
  </si>
  <si>
    <t>John Spofford</t>
  </si>
  <si>
    <t>(F59) 1000-7.-3-6.2</t>
  </si>
  <si>
    <t>Borland</t>
  </si>
  <si>
    <t>(F60) 1000-7.-3-8.2</t>
  </si>
  <si>
    <t>Haver / Skolnick</t>
  </si>
  <si>
    <t>(F61) 1000-3.-3-4</t>
  </si>
  <si>
    <t>Roosevelt</t>
  </si>
  <si>
    <t>Not noted as protected on tax map</t>
  </si>
  <si>
    <t>(F62) 1000-4.-5-5.10</t>
  </si>
  <si>
    <t>FIDCO (Chocomount Hill)</t>
  </si>
  <si>
    <t>(F63) 1000-3.-7-1</t>
  </si>
  <si>
    <t>FIDCO (By Osprey Nest Camera)</t>
  </si>
  <si>
    <t xml:space="preserve">Total Fee Acres </t>
  </si>
  <si>
    <t>Total # Fee Properties</t>
  </si>
  <si>
    <t>Discrepancy due to F38, which is one property in museum records but two on tax map</t>
  </si>
  <si>
    <t>Easements</t>
  </si>
  <si>
    <t>(E01) 1000-8.-1-4.15</t>
  </si>
  <si>
    <t>RJ Miller</t>
  </si>
  <si>
    <r>
      <rPr>
        <strike/>
        <sz val="11"/>
        <color theme="1"/>
        <rFont val="Calibri"/>
        <family val="2"/>
      </rPr>
      <t>(</t>
    </r>
    <r>
      <rPr>
        <strike/>
        <sz val="11"/>
        <color theme="1"/>
        <rFont val="Calibri"/>
        <family val="2"/>
      </rPr>
      <t>E02)</t>
    </r>
    <r>
      <rPr>
        <strike/>
        <sz val="11"/>
        <color theme="1"/>
        <rFont val="Calibri"/>
        <family val="2"/>
      </rPr>
      <t xml:space="preserve"> Retired</t>
    </r>
  </si>
  <si>
    <t>Retired: Became F38 Orig. FIDCO</t>
  </si>
  <si>
    <t>(E-03) 1000-8.-1-6.10</t>
  </si>
  <si>
    <t>RJ Miller Orig. A &amp; RM Cushman,Trustee</t>
  </si>
  <si>
    <t>(E04) 1000-11.-1-7.6</t>
  </si>
  <si>
    <t>C Vartanian</t>
  </si>
  <si>
    <t>(E05) 1000-7.-2-3.9</t>
  </si>
  <si>
    <t>G Burr</t>
  </si>
  <si>
    <t>(E06) 1000-7.-2-3.8</t>
  </si>
  <si>
    <t>FW &amp; G Burr</t>
  </si>
  <si>
    <t>(E07a) 1000-3.-4-4</t>
  </si>
  <si>
    <t>Kuijpers Family</t>
  </si>
  <si>
    <t>(E07b) 1000-3.-4-3.2</t>
  </si>
  <si>
    <t>(E08) 1000-10.-6-2.4</t>
  </si>
  <si>
    <t>B Leuchtenburg Orig. Estate of LN Bogert</t>
  </si>
  <si>
    <t>"E-08b" (Tax Map ID 1000-10.-6-1.17) in Appendix B (Print - pg. 311; electronic deliverables - pg 477) is not a Museum Property (de Menil). -- E-08 (Tax Map ID 1000-10.-6-2.4) is incorrectly  identified in NYNHP as E-08b, which is inconsistent with E-08 identification on Exhibit Map.</t>
  </si>
  <si>
    <t>(E09) 1000-10.-5-13.6 [1000-10.-5-12.023 on deed]</t>
  </si>
  <si>
    <t>(E10) 1000-2.-1-1.2</t>
  </si>
  <si>
    <t>Franklin (Originally F45, Hadley et al. Many owners and many dates)</t>
  </si>
  <si>
    <r>
      <rPr>
        <strike/>
        <sz val="11"/>
        <color theme="1"/>
        <rFont val="Calibri"/>
        <family val="2"/>
      </rPr>
      <t>(</t>
    </r>
    <r>
      <rPr>
        <strike/>
        <sz val="11"/>
        <color theme="1"/>
        <rFont val="Calibri"/>
        <family val="2"/>
      </rPr>
      <t>E11)</t>
    </r>
    <r>
      <rPr>
        <strike/>
        <sz val="11"/>
        <color theme="1"/>
        <rFont val="Calibri"/>
        <family val="2"/>
      </rPr>
      <t xml:space="preserve"> Retired</t>
    </r>
  </si>
  <si>
    <t>Retired: Became F08</t>
  </si>
  <si>
    <r>
      <rPr>
        <strike/>
        <sz val="11"/>
        <color theme="1"/>
        <rFont val="Calibri"/>
        <family val="2"/>
      </rPr>
      <t>(</t>
    </r>
    <r>
      <rPr>
        <strike/>
        <sz val="11"/>
        <color theme="1"/>
        <rFont val="Calibri"/>
        <family val="2"/>
      </rPr>
      <t>E12)</t>
    </r>
    <r>
      <rPr>
        <strike/>
        <sz val="11"/>
        <color theme="1"/>
        <rFont val="Calibri"/>
        <family val="2"/>
      </rPr>
      <t xml:space="preserve"> Retired</t>
    </r>
  </si>
  <si>
    <t>Missing file</t>
  </si>
  <si>
    <r>
      <rPr>
        <strike/>
        <sz val="11"/>
        <color theme="1"/>
        <rFont val="Calibri"/>
        <family val="2"/>
      </rPr>
      <t>(</t>
    </r>
    <r>
      <rPr>
        <strike/>
        <sz val="11"/>
        <color theme="1"/>
        <rFont val="Calibri"/>
        <family val="2"/>
      </rPr>
      <t>E13)</t>
    </r>
    <r>
      <rPr>
        <strike/>
        <sz val="11"/>
        <color theme="1"/>
        <rFont val="Calibri"/>
        <family val="2"/>
      </rPr>
      <t xml:space="preserve"> Retired</t>
    </r>
  </si>
  <si>
    <t>Retired: Became F39</t>
  </si>
  <si>
    <t>Retired: Became F43</t>
  </si>
  <si>
    <t>Total Easement Acres</t>
  </si>
  <si>
    <t>Total # Easement Properties</t>
  </si>
  <si>
    <t>Town-Owned</t>
  </si>
  <si>
    <t>(Town) 1000-3.-7-3</t>
  </si>
  <si>
    <t>Ownership retained by Town of Southold</t>
  </si>
  <si>
    <t>Museum acres unavailable - using tax map acreage</t>
  </si>
  <si>
    <t>Total Town-Owned Acres</t>
  </si>
  <si>
    <t>Total # Town-Owned Properties</t>
  </si>
  <si>
    <t>Licensed Properties</t>
  </si>
  <si>
    <t>(District) 1000-12.-1-1.1</t>
  </si>
  <si>
    <t>Ownership retained by Fishers Island Waste Management District</t>
  </si>
  <si>
    <t>On the tax map, the parcel is 9.57 acre with 0.26 acres of wetlands. Wasn't sure if I should input those numbers since we are only licensing a portion of the property.</t>
  </si>
  <si>
    <t>Total District-Owned Acres</t>
  </si>
  <si>
    <t>Total # District-Owned Properties</t>
  </si>
  <si>
    <t>Overall Totals</t>
  </si>
  <si>
    <t>Total Acres Under LT Management</t>
  </si>
  <si>
    <t>Total # Properties Under LT Management (keeping separate a, b &amp; c)</t>
  </si>
  <si>
    <t>Total Acres Surveyed in Yale Report</t>
  </si>
  <si>
    <t>% Museum Acres are Freshwater Wetlands</t>
  </si>
  <si>
    <t>% Museum Acres surveyed by Yale</t>
  </si>
  <si>
    <t>Museum ID Tax Map ID and Contiguous Properties 12.10.24</t>
  </si>
  <si>
    <t>Exceptions related to NYNHP Appendix B ID label in Parentheses</t>
  </si>
  <si>
    <r>
      <rPr>
        <b/>
        <sz val="11"/>
        <color theme="1"/>
        <rFont val="Calibri"/>
        <family val="2"/>
      </rPr>
      <t>Acres (Museum)</t>
    </r>
    <r>
      <rPr>
        <sz val="11"/>
        <color theme="1"/>
        <rFont val="Calibri"/>
        <family val="2"/>
      </rPr>
      <t xml:space="preserve"> [Recorded from deeds where possible]</t>
    </r>
  </si>
  <si>
    <t># Singles</t>
  </si>
  <si>
    <r>
      <rPr>
        <b/>
        <sz val="11"/>
        <color theme="1"/>
        <rFont val="Calibri"/>
        <family val="2"/>
      </rPr>
      <t xml:space="preserve">Acres (Museum) </t>
    </r>
    <r>
      <rPr>
        <sz val="11"/>
        <color theme="1"/>
        <rFont val="Calibri"/>
        <family val="2"/>
      </rPr>
      <t>[Recorded from deeds where possible]</t>
    </r>
  </si>
  <si>
    <t># Clusters</t>
  </si>
  <si>
    <t>West End</t>
  </si>
  <si>
    <t>Singles</t>
  </si>
  <si>
    <t>HLFM Cluster</t>
  </si>
  <si>
    <t>HHC Osborne III et al.</t>
  </si>
  <si>
    <t>(F07) 1000-9.-6-8.7</t>
  </si>
  <si>
    <t>Acres</t>
  </si>
  <si>
    <t>Brickyards South (Clay Pit Trail)</t>
  </si>
  <si>
    <t>Brickyard South (Clay Pit Trail) Cluster</t>
  </si>
  <si>
    <t>(E-08) 1000-10.-6-2.4</t>
  </si>
  <si>
    <t>B Leuchtenburg. Orig. Estate LN Bogert</t>
  </si>
  <si>
    <t>Brickyards North (Brickyard Trail)</t>
  </si>
  <si>
    <t>Brickyard Trail</t>
  </si>
  <si>
    <t>(E09) 1000-10.-5-13.6</t>
  </si>
  <si>
    <t>Barlow Pond South</t>
  </si>
  <si>
    <t>Cluster</t>
  </si>
  <si>
    <t>Barlow Pond North &amp; Clay Point Road West</t>
  </si>
  <si>
    <t>BPN Cluster</t>
  </si>
  <si>
    <t>CPRW Cluster</t>
  </si>
  <si>
    <t>Survey results pending</t>
  </si>
  <si>
    <t>"Cedar Ridge Parcel"--57 on exhibit map</t>
  </si>
  <si>
    <t>Betty M &amp; Island Pond Shore</t>
  </si>
  <si>
    <t>Island Pond Trail Cluster</t>
  </si>
  <si>
    <t>Barrier Beach</t>
  </si>
  <si>
    <t>Middle Farms North</t>
  </si>
  <si>
    <t>Perch Pond Cluster</t>
  </si>
  <si>
    <t>Megan's House Cluster</t>
  </si>
  <si>
    <t>"Borland" -- 59 on exhibit map</t>
  </si>
  <si>
    <t>"Haver"-- 60 on exhibit map</t>
  </si>
  <si>
    <t>RJ Geniesse / FIDCO</t>
  </si>
  <si>
    <t>Middle Farms South</t>
  </si>
  <si>
    <t>MFS Cluster</t>
  </si>
  <si>
    <t>(E03) 1000-8.-1-6.10</t>
  </si>
  <si>
    <t>Middle Farms &amp; Treasure Ponds</t>
  </si>
  <si>
    <t>MFPT / TPT Cluster</t>
  </si>
  <si>
    <t>MFP Trail Cluster</t>
  </si>
  <si>
    <t>"TownMidFarm" &amp; "TMF"--T on exhibit map</t>
  </si>
  <si>
    <t>Chocomount Cove</t>
  </si>
  <si>
    <t>West CC / Clay Point Road East</t>
  </si>
  <si>
    <t>CPRE Trail Cluster</t>
  </si>
  <si>
    <t>CC Trail Cluster</t>
  </si>
  <si>
    <t>Middle CC</t>
  </si>
  <si>
    <t>"CC1"--58 on exhibit map</t>
  </si>
  <si>
    <t>M Spofford</t>
  </si>
  <si>
    <t>"CC2" -- 58 on exhibit map</t>
  </si>
  <si>
    <t>J Spofford</t>
  </si>
  <si>
    <t>East CC / Brooke Point</t>
  </si>
  <si>
    <t>Survey results pending ???</t>
  </si>
  <si>
    <t>Roosevelt Family</t>
  </si>
  <si>
    <t>Chocomount</t>
  </si>
  <si>
    <t>Kuijpers Cluster</t>
  </si>
  <si>
    <t>Chocomount Beach &amp; Coastal Pond</t>
  </si>
  <si>
    <t>East End by Big Club &amp; Mud Pond</t>
  </si>
  <si>
    <t>Primary Fuel Model</t>
  </si>
  <si>
    <t xml:space="preserve">Addtl Fuel Model </t>
  </si>
  <si>
    <t>Addtl Fuel Model</t>
  </si>
  <si>
    <t>Fuels Models</t>
  </si>
  <si>
    <t>Fuel Model</t>
  </si>
  <si>
    <t>Color Code</t>
  </si>
  <si>
    <t>GR3</t>
  </si>
  <si>
    <t>FFFF87</t>
  </si>
  <si>
    <t>GR8</t>
  </si>
  <si>
    <t>SH3</t>
  </si>
  <si>
    <t>FF80AB</t>
  </si>
  <si>
    <t>SH4</t>
  </si>
  <si>
    <t>SH6</t>
  </si>
  <si>
    <t>Description</t>
  </si>
  <si>
    <t>Classified Code</t>
  </si>
  <si>
    <t>NB4</t>
  </si>
  <si>
    <t>00FF11</t>
  </si>
  <si>
    <t>SHRUB THICKET</t>
  </si>
  <si>
    <t>TU2</t>
  </si>
  <si>
    <t>C8FFAE</t>
  </si>
  <si>
    <t>NB9</t>
  </si>
  <si>
    <t>C0C0C0</t>
  </si>
  <si>
    <t>BEACH</t>
  </si>
  <si>
    <t>MSB</t>
  </si>
  <si>
    <t>SWAMP LOOSESTRIFE</t>
  </si>
  <si>
    <t>SS Cleth-Deco Shrub swamp (Clethra-Decodon</t>
  </si>
  <si>
    <t>PHRAG</t>
  </si>
  <si>
    <t>HSM Phragmites High salt marsh (Phragmites invaded)</t>
  </si>
  <si>
    <t>NB5</t>
  </si>
  <si>
    <t>GRASS LAWN</t>
  </si>
  <si>
    <t>58A</t>
  </si>
  <si>
    <t>58B</t>
  </si>
  <si>
    <t>F24</t>
  </si>
  <si>
    <t>F23</t>
  </si>
  <si>
    <t>TU2 AREAS</t>
  </si>
  <si>
    <t>F02</t>
  </si>
  <si>
    <t>F22</t>
  </si>
  <si>
    <t>Betty M</t>
  </si>
  <si>
    <t>Ben Gray</t>
  </si>
  <si>
    <t>Parcel</t>
  </si>
  <si>
    <t>Fuels</t>
  </si>
  <si>
    <t>F33</t>
  </si>
  <si>
    <t>Around the Skeet Range</t>
  </si>
  <si>
    <t>F53a</t>
  </si>
  <si>
    <t>F53b</t>
  </si>
  <si>
    <t>F53c</t>
  </si>
  <si>
    <t>F54</t>
  </si>
  <si>
    <t>Isabella Beach Road</t>
  </si>
  <si>
    <t>Krakowski</t>
  </si>
  <si>
    <t>E05</t>
  </si>
  <si>
    <t>Grass Area</t>
  </si>
  <si>
    <t xml:space="preserve">Field </t>
  </si>
  <si>
    <t>Plan</t>
  </si>
  <si>
    <t>Logistics</t>
  </si>
  <si>
    <t>E84A1A</t>
  </si>
  <si>
    <t>NB6</t>
  </si>
  <si>
    <t>NB1</t>
  </si>
  <si>
    <t>FF0000</t>
  </si>
  <si>
    <t>GS3</t>
  </si>
  <si>
    <t>GR6</t>
  </si>
  <si>
    <t>GRASS / SUMAC</t>
  </si>
  <si>
    <t>E6975B</t>
  </si>
  <si>
    <t>FFFF21</t>
  </si>
  <si>
    <t>FFAA00</t>
  </si>
  <si>
    <t>TU3</t>
  </si>
  <si>
    <t>F2FFAE</t>
  </si>
  <si>
    <t>TL2</t>
  </si>
  <si>
    <t>8DF560</t>
  </si>
  <si>
    <t>TL4</t>
  </si>
  <si>
    <t>00FFC4</t>
  </si>
  <si>
    <t>NB8</t>
  </si>
  <si>
    <t>WATER</t>
  </si>
  <si>
    <t>0055FF</t>
  </si>
  <si>
    <t>GS4</t>
  </si>
  <si>
    <t>GS2</t>
  </si>
  <si>
    <t>SALT SCRUB MARSH</t>
  </si>
  <si>
    <t>F7E1B3</t>
  </si>
  <si>
    <t>NB3</t>
  </si>
  <si>
    <t>AGRICULTURE</t>
  </si>
  <si>
    <t>E2853E</t>
  </si>
  <si>
    <t>FUEL MODEL</t>
  </si>
  <si>
    <t>FUEL NAME</t>
  </si>
  <si>
    <t>Low Load, Very Course, Humid Climate Grass (Dynamic)</t>
  </si>
  <si>
    <t>Moderate Load, Dry Climate Grass-Shrub (Dynamic)</t>
  </si>
  <si>
    <t>Moderate Load, Humid Climate Shrub</t>
  </si>
  <si>
    <t>Low Load, Humid Climate Shrub</t>
  </si>
  <si>
    <t>Nonburnable Lake / Open Water</t>
  </si>
  <si>
    <t xml:space="preserve">Nonburnable Grass Lawn </t>
  </si>
  <si>
    <t>Nonburnable Agriculture</t>
  </si>
  <si>
    <t>Nonburnable Swamp / Marsh / Vineland</t>
  </si>
  <si>
    <t xml:space="preserve">Nonburnable Beach / Rock </t>
  </si>
  <si>
    <t>Moderate Load, Humid Climate Grass (Dynamic)</t>
  </si>
  <si>
    <t>The primary carrier of fire in GR6 is continuous humid-climate grass.</t>
  </si>
  <si>
    <t>The primary carrier of fire in GR3 is continuous, coarse, humid-climate grass. Grass and herb fuel load is relatively light; fuelbed depth is about 2 feet</t>
  </si>
  <si>
    <t>DESCRIPTION / CHARACTERISTICS</t>
  </si>
  <si>
    <t>High Load, Very Coarse, Humid Climate Grass (Dynamic)</t>
  </si>
  <si>
    <t>The primary carrier of fire in GR8 is continuous, very coarse, humid-
climate grass. Load and depth are greater than GR6. Spread rate and flame length
can be extreme if grass is fully cured</t>
  </si>
  <si>
    <t>The primary carrier of fire in GS2 is grass and shrubs combined.Shrubs are 1 to 3 feet high, grass load is moderate. Spread rate is high; flame
length moderate.</t>
  </si>
  <si>
    <t>Moderate Load, Humid Climate Grass-Shrub (Dynamic)</t>
  </si>
  <si>
    <t>The primary carrier of fire in GS3 is grass and shrubs combined. Moderate grass/shrub load, average grass/shrub depth less than 2 feet. Spread rateis high; flame length moderate. Moisture of extinction is high</t>
  </si>
  <si>
    <t>High Load, Humid Climate Grass-Shrub (Dynamic)</t>
  </si>
  <si>
    <t>The primary carrier of fire in GS4 is grass and shrubs combined. Heavy grass/shrub load, depth greater than 2 feet. Spread rate high; flame length very high.</t>
  </si>
  <si>
    <t>The primary carrier of fire in SH3 is woody shrubs and shrub litter.Moderate shrub load, possibly with pine overstory or herbaceous fuel, fuel bed depth
2 to 3 feet. Spread rate is low; flame length low</t>
  </si>
  <si>
    <t>Low Load, Humid Climate Timber-Shrub</t>
  </si>
  <si>
    <t>The primary carrier of fire in SH4 is woody shrubs and shrub litter.
Low to moderate shrub and litter load, possibly with pine overstory, fuel bed depth
about 3 feet. Spread rate is high; flame length moderate.</t>
  </si>
  <si>
    <t>The primary carrier of fire in SH6 is woody shrubs and shrub litter. Dense shrubs, little or no herbaceous fuel, fuelbed depth about 2 feet. Spread rate is high; flame length high</t>
  </si>
  <si>
    <t>Moderate Load, Humid Climate Timber-Shrub</t>
  </si>
  <si>
    <t>The primary carrier of fire in TU2 is moderate litter load with shrub component. High extinction moisture. Spread rate is moderate; flame length low.</t>
  </si>
  <si>
    <t>Moderate Load, Humid Climate Timber-Grass-Shrub (Dynamic)</t>
  </si>
  <si>
    <t>The primary carrier of fire in TU3 is moderate forest litter with grass and
shrub components. Extinction moisture is high. Spread rate is high; flame length
moderate</t>
  </si>
  <si>
    <t>Low Load Broadleaf Litter</t>
  </si>
  <si>
    <t>The primary carrier of fire in TL2 is broadleaf (hardwood) litter. Low
load, compact broadleaf litter. Spread rate is very low; flame length very low</t>
  </si>
  <si>
    <t>Small downed logs</t>
  </si>
  <si>
    <t>The primary carrier of fire in TL4 is moderate load of fine litter and coarse
fuels. Includes small diameter downed logs. Spread rate is low; flame length low</t>
  </si>
  <si>
    <t>Will not burn except during extreme drought</t>
  </si>
  <si>
    <t>Will not burn if maintained</t>
  </si>
  <si>
    <t>Will not burn</t>
  </si>
  <si>
    <t xml:space="preserve">Will not burn, no fuel. </t>
  </si>
  <si>
    <t>Grass</t>
  </si>
  <si>
    <t>Shrub</t>
  </si>
  <si>
    <t>Timber</t>
  </si>
  <si>
    <t>No Burn</t>
  </si>
  <si>
    <t>Low</t>
  </si>
  <si>
    <t>Mod</t>
  </si>
  <si>
    <t>Fuel Type</t>
  </si>
  <si>
    <t>Risk</t>
  </si>
  <si>
    <t>N/A</t>
  </si>
  <si>
    <t>PARCEL</t>
  </si>
  <si>
    <t>WILDFIRE RISK</t>
  </si>
  <si>
    <t>LOW</t>
  </si>
  <si>
    <t>MODERATE</t>
  </si>
  <si>
    <t>HIGH</t>
  </si>
  <si>
    <t>VERY HIGH</t>
  </si>
  <si>
    <t>EXTREME</t>
  </si>
  <si>
    <t>WILDFIRE</t>
  </si>
  <si>
    <t>RISK RATINGS</t>
  </si>
  <si>
    <t>F44</t>
  </si>
  <si>
    <t>F39</t>
  </si>
  <si>
    <t>E-08</t>
  </si>
  <si>
    <t>E09</t>
  </si>
  <si>
    <t>F49</t>
  </si>
  <si>
    <t>F36a</t>
  </si>
  <si>
    <t>F36b</t>
  </si>
  <si>
    <t>F04</t>
  </si>
  <si>
    <t>No burn</t>
  </si>
  <si>
    <t>High</t>
  </si>
  <si>
    <t>F29</t>
  </si>
  <si>
    <t>F18</t>
  </si>
  <si>
    <t>F55</t>
  </si>
  <si>
    <t>F35a</t>
  </si>
  <si>
    <t>F57</t>
  </si>
  <si>
    <t>E10</t>
  </si>
  <si>
    <t>F16b</t>
  </si>
  <si>
    <t>E06</t>
  </si>
  <si>
    <t>F21b</t>
  </si>
  <si>
    <t>F21a</t>
  </si>
  <si>
    <t>F41</t>
  </si>
  <si>
    <t>F42</t>
  </si>
  <si>
    <t>F27</t>
  </si>
  <si>
    <t>F32</t>
  </si>
  <si>
    <t>F60</t>
  </si>
  <si>
    <t>F59</t>
  </si>
  <si>
    <t>F19</t>
  </si>
  <si>
    <t>F20</t>
  </si>
  <si>
    <t>F35B</t>
  </si>
  <si>
    <t>E01</t>
  </si>
  <si>
    <t>E03</t>
  </si>
  <si>
    <t>F63</t>
  </si>
  <si>
    <t>F11</t>
  </si>
  <si>
    <t>F09</t>
  </si>
  <si>
    <t>F05</t>
  </si>
  <si>
    <t>TOWN</t>
  </si>
  <si>
    <t>F10</t>
  </si>
  <si>
    <t>F17</t>
  </si>
  <si>
    <t>F38b</t>
  </si>
  <si>
    <t>F03</t>
  </si>
  <si>
    <t>mftp</t>
  </si>
  <si>
    <t>bb</t>
  </si>
  <si>
    <t>F38</t>
  </si>
  <si>
    <t>F08</t>
  </si>
  <si>
    <t>F34</t>
  </si>
  <si>
    <t>F58b</t>
  </si>
  <si>
    <t>F58a</t>
  </si>
  <si>
    <t>F61</t>
  </si>
  <si>
    <t>F46</t>
  </si>
  <si>
    <t>E07a</t>
  </si>
  <si>
    <t>zs</t>
  </si>
  <si>
    <t>F37</t>
  </si>
  <si>
    <t>F30</t>
  </si>
  <si>
    <t>F51</t>
  </si>
  <si>
    <t>Parcel F50</t>
  </si>
  <si>
    <t>Parcel F48</t>
  </si>
  <si>
    <t>Parcel F47</t>
  </si>
  <si>
    <t>Parcel F56</t>
  </si>
  <si>
    <t>F50</t>
  </si>
  <si>
    <t>F48</t>
  </si>
  <si>
    <t>F47</t>
  </si>
  <si>
    <t>F56</t>
  </si>
  <si>
    <t>F13</t>
  </si>
  <si>
    <t>covered not listed</t>
  </si>
  <si>
    <t>covered but add</t>
  </si>
  <si>
    <t>axxxxxxxxxxxxxxxs</t>
  </si>
  <si>
    <t>risk Rating</t>
  </si>
  <si>
    <t>low</t>
  </si>
  <si>
    <t>moderate</t>
  </si>
  <si>
    <t>high</t>
  </si>
  <si>
    <t>Moderate</t>
  </si>
  <si>
    <t>F26</t>
  </si>
  <si>
    <t>mod</t>
  </si>
  <si>
    <t xml:space="preserve">Low Risk </t>
  </si>
  <si>
    <t>Moderate Risk</t>
  </si>
  <si>
    <t xml:space="preserve">High Risk </t>
  </si>
  <si>
    <t>Very High Risk</t>
  </si>
  <si>
    <t>Extreme Risk</t>
  </si>
  <si>
    <t># Parcels</t>
  </si>
  <si>
    <t>Percent</t>
  </si>
  <si>
    <t>Wildfire Risk Level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</si>
</sst>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m/d/yy"/>
    <numFmt numFmtId="165" formatCode="0.0"/>
    <numFmt numFmtId="166" formatCode="0.000"/>
    <numFmt numFmtId="167" formatCode="m&quot;/&quot;d&quot;/&quot;yy"/>
  </numFmts>
  <fonts count="36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</font>
    <font>
      <sz val="11"/>
      <color theme="1"/>
      <name val="Calibri"/>
      <family val="2"/>
      <scheme val="minor"/>
    </font>
    <font>
      <strike/>
      <sz val="11"/>
      <color theme="1"/>
      <name val="Calibri"/>
      <family val="2"/>
    </font>
    <font>
      <strike/>
      <sz val="11"/>
      <color theme="1"/>
      <name val="Calibri"/>
      <family val="2"/>
      <scheme val="minor"/>
    </font>
    <font>
      <sz val="11"/>
      <color rgb="FF333333"/>
      <name val="Calibri"/>
      <family val="2"/>
      <scheme val="minor"/>
    </font>
    <font>
      <strike/>
      <sz val="9"/>
      <color rgb="FF1F1F1F"/>
      <name val="&quot;Google Sans&quot;"/>
    </font>
    <font>
      <sz val="9"/>
      <color theme="1"/>
      <name val="Calibri"/>
      <family val="2"/>
    </font>
    <font>
      <strike/>
      <sz val="9"/>
      <color theme="1"/>
      <name val="Calibri"/>
      <family val="2"/>
    </font>
    <font>
      <b/>
      <sz val="9"/>
      <color rgb="FF000000"/>
      <name val="&quot;Google Sans&quot;"/>
    </font>
    <font>
      <sz val="11"/>
      <color theme="1"/>
      <name val="Arial"/>
      <family val="2"/>
    </font>
    <font>
      <b/>
      <sz val="11"/>
      <color rgb="FF000000"/>
      <name val="Calibri"/>
      <family val="2"/>
    </font>
    <font>
      <sz val="11"/>
      <color rgb="FF333333"/>
      <name val="Calibri"/>
      <family val="2"/>
    </font>
    <font>
      <sz val="11"/>
      <color rgb="FF000000"/>
      <name val="Calibri"/>
      <family val="2"/>
    </font>
    <font>
      <sz val="12"/>
      <color rgb="FF0000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u/>
      <sz val="11"/>
      <color rgb="FF000000"/>
      <name val="Calibri"/>
    </font>
    <font>
      <sz val="11"/>
      <color rgb="FF000000"/>
      <name val="Calibri"/>
    </font>
    <font>
      <sz val="11"/>
      <color rgb="FFFF0000"/>
      <name val="Calibri"/>
      <family val="2"/>
      <scheme val="minor"/>
    </font>
    <font>
      <sz val="11"/>
      <color theme="9"/>
      <name val="Calibri"/>
      <family val="2"/>
      <scheme val="minor"/>
    </font>
    <font>
      <sz val="11"/>
      <color theme="7"/>
      <name val="Calibri"/>
      <family val="2"/>
      <scheme val="minor"/>
    </font>
    <font>
      <sz val="11"/>
      <color rgb="FFE84A1A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3F3F3"/>
        <bgColor rgb="FFF3F3F3"/>
      </patternFill>
    </fill>
    <fill>
      <patternFill patternType="solid">
        <fgColor rgb="FFFFFFFF"/>
        <bgColor rgb="FFFFFFFF"/>
      </patternFill>
    </fill>
    <fill>
      <patternFill patternType="solid">
        <fgColor rgb="FF000000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7E1B3"/>
        <bgColor indexed="64"/>
      </patternFill>
    </fill>
    <fill>
      <patternFill patternType="solid">
        <fgColor rgb="FFFF0000"/>
        <bgColor theme="7" tint="0.5999633777886288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87"/>
        <bgColor indexed="64"/>
      </patternFill>
    </fill>
    <fill>
      <patternFill patternType="solid">
        <fgColor rgb="FFFFFF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E6975B"/>
        <bgColor indexed="64"/>
      </patternFill>
    </fill>
    <fill>
      <patternFill patternType="solid">
        <fgColor rgb="FFE2853E"/>
        <bgColor indexed="64"/>
      </patternFill>
    </fill>
    <fill>
      <patternFill patternType="solid">
        <fgColor rgb="FFFF80AB"/>
        <bgColor indexed="64"/>
      </patternFill>
    </fill>
    <fill>
      <patternFill patternType="solid">
        <fgColor rgb="FFFFAA00"/>
        <bgColor indexed="64"/>
      </patternFill>
    </fill>
    <fill>
      <patternFill patternType="solid">
        <fgColor rgb="FFE84A1A"/>
        <bgColor indexed="64"/>
      </patternFill>
    </fill>
    <fill>
      <patternFill patternType="solid">
        <fgColor rgb="FF8DF560"/>
        <bgColor indexed="64"/>
      </patternFill>
    </fill>
    <fill>
      <patternFill patternType="solid">
        <fgColor rgb="FF00FFC4"/>
        <bgColor indexed="64"/>
      </patternFill>
    </fill>
    <fill>
      <patternFill patternType="solid">
        <fgColor rgb="FFC8FFAE"/>
        <bgColor indexed="64"/>
      </patternFill>
    </fill>
    <fill>
      <patternFill patternType="solid">
        <fgColor rgb="FFF2FFAE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00FF11"/>
        <bgColor indexed="64"/>
      </patternFill>
    </fill>
    <fill>
      <patternFill patternType="solid">
        <fgColor rgb="FF0055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0.149998474074526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B050"/>
        <bgColor indexed="64"/>
      </patternFill>
    </fill>
  </fills>
  <borders count="3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7">
    <xf numFmtId="0" fontId="0" fillId="0" borderId="0" xfId="0"/>
    <xf numFmtId="2" fontId="9" fillId="0" borderId="0" xfId="0" applyNumberFormat="1" applyFont="1" applyAlignment="1">
      <alignment horizontal="center"/>
    </xf>
    <xf numFmtId="0" fontId="10" fillId="0" borderId="0" xfId="0" applyFont="1" applyAlignment="1">
      <alignment wrapText="1"/>
    </xf>
    <xf numFmtId="0" fontId="9" fillId="0" borderId="0" xfId="0" applyFont="1" applyAlignment="1">
      <alignment wrapText="1"/>
    </xf>
    <xf numFmtId="2" fontId="9" fillId="0" borderId="0" xfId="0" applyNumberFormat="1" applyFont="1" applyAlignment="1">
      <alignment horizontal="center" wrapText="1"/>
    </xf>
    <xf numFmtId="0" fontId="10" fillId="0" borderId="1" xfId="0" applyFont="1" applyBorder="1"/>
    <xf numFmtId="2" fontId="10" fillId="0" borderId="2" xfId="0" applyNumberFormat="1" applyFont="1" applyBorder="1" applyAlignment="1">
      <alignment wrapText="1"/>
    </xf>
    <xf numFmtId="2" fontId="10" fillId="0" borderId="2" xfId="0" applyNumberFormat="1" applyFont="1" applyBorder="1" applyAlignment="1">
      <alignment horizontal="center" wrapText="1"/>
    </xf>
    <xf numFmtId="4" fontId="10" fillId="0" borderId="2" xfId="0" applyNumberFormat="1" applyFont="1" applyBorder="1" applyAlignment="1">
      <alignment horizontal="center"/>
    </xf>
    <xf numFmtId="0" fontId="10" fillId="0" borderId="4" xfId="0" applyFont="1" applyBorder="1"/>
    <xf numFmtId="2" fontId="10" fillId="0" borderId="0" xfId="0" applyNumberFormat="1" applyFont="1" applyAlignment="1">
      <alignment wrapText="1"/>
    </xf>
    <xf numFmtId="2" fontId="10" fillId="0" borderId="0" xfId="0" applyNumberFormat="1" applyFont="1" applyAlignment="1">
      <alignment horizontal="center" wrapText="1"/>
    </xf>
    <xf numFmtId="4" fontId="10" fillId="0" borderId="0" xfId="0" applyNumberFormat="1" applyFont="1" applyAlignment="1">
      <alignment horizontal="center"/>
    </xf>
    <xf numFmtId="164" fontId="10" fillId="0" borderId="0" xfId="0" applyNumberFormat="1" applyFont="1" applyAlignment="1">
      <alignment horizontal="center" wrapText="1"/>
    </xf>
    <xf numFmtId="4" fontId="13" fillId="0" borderId="0" xfId="0" applyNumberFormat="1" applyFont="1"/>
    <xf numFmtId="0" fontId="10" fillId="0" borderId="0" xfId="0" applyFont="1" applyAlignment="1">
      <alignment horizontal="center" wrapText="1"/>
    </xf>
    <xf numFmtId="1" fontId="10" fillId="0" borderId="0" xfId="0" applyNumberFormat="1" applyFont="1" applyAlignment="1">
      <alignment wrapText="1"/>
    </xf>
    <xf numFmtId="0" fontId="13" fillId="0" borderId="5" xfId="0" applyFont="1" applyBorder="1" applyAlignment="1">
      <alignment wrapText="1"/>
    </xf>
    <xf numFmtId="0" fontId="10" fillId="0" borderId="5" xfId="0" applyFont="1" applyBorder="1" applyAlignment="1">
      <alignment wrapText="1"/>
    </xf>
    <xf numFmtId="165" fontId="10" fillId="0" borderId="0" xfId="0" applyNumberFormat="1" applyFont="1" applyAlignment="1">
      <alignment wrapText="1"/>
    </xf>
    <xf numFmtId="166" fontId="10" fillId="0" borderId="0" xfId="0" applyNumberFormat="1" applyFont="1" applyAlignment="1">
      <alignment wrapText="1"/>
    </xf>
    <xf numFmtId="164" fontId="10" fillId="0" borderId="0" xfId="0" applyNumberFormat="1" applyFont="1" applyAlignment="1">
      <alignment horizontal="left" wrapText="1"/>
    </xf>
    <xf numFmtId="165" fontId="10" fillId="0" borderId="0" xfId="0" applyNumberFormat="1" applyFont="1" applyAlignment="1">
      <alignment horizontal="center" wrapText="1"/>
    </xf>
    <xf numFmtId="4" fontId="10" fillId="0" borderId="0" xfId="0" applyNumberFormat="1" applyFont="1" applyAlignment="1">
      <alignment horizontal="center" wrapText="1"/>
    </xf>
    <xf numFmtId="0" fontId="14" fillId="0" borderId="4" xfId="0" applyFont="1" applyBorder="1"/>
    <xf numFmtId="165" fontId="14" fillId="0" borderId="0" xfId="0" applyNumberFormat="1" applyFont="1" applyAlignment="1">
      <alignment wrapText="1"/>
    </xf>
    <xf numFmtId="165" fontId="14" fillId="0" borderId="0" xfId="0" applyNumberFormat="1" applyFont="1" applyAlignment="1">
      <alignment horizontal="center" wrapText="1"/>
    </xf>
    <xf numFmtId="4" fontId="14" fillId="0" borderId="0" xfId="0" applyNumberFormat="1" applyFont="1" applyAlignment="1">
      <alignment horizontal="center"/>
    </xf>
    <xf numFmtId="0" fontId="15" fillId="0" borderId="0" xfId="0" applyFont="1"/>
    <xf numFmtId="0" fontId="14" fillId="0" borderId="0" xfId="0" applyFont="1" applyAlignment="1">
      <alignment wrapText="1"/>
    </xf>
    <xf numFmtId="1" fontId="10" fillId="0" borderId="0" xfId="0" applyNumberFormat="1" applyFont="1" applyAlignment="1">
      <alignment horizontal="center" wrapText="1"/>
    </xf>
    <xf numFmtId="167" fontId="10" fillId="0" borderId="0" xfId="0" applyNumberFormat="1" applyFont="1" applyAlignment="1">
      <alignment horizontal="center" wrapText="1"/>
    </xf>
    <xf numFmtId="0" fontId="10" fillId="0" borderId="0" xfId="0" applyFont="1"/>
    <xf numFmtId="4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 wrapText="1"/>
    </xf>
    <xf numFmtId="164" fontId="16" fillId="0" borderId="0" xfId="0" applyNumberFormat="1" applyFont="1" applyAlignment="1">
      <alignment horizontal="center" wrapText="1"/>
    </xf>
    <xf numFmtId="4" fontId="16" fillId="0" borderId="0" xfId="0" applyNumberFormat="1" applyFont="1" applyAlignment="1">
      <alignment horizontal="center"/>
    </xf>
    <xf numFmtId="0" fontId="9" fillId="2" borderId="0" xfId="0" applyFont="1" applyFill="1" applyAlignment="1">
      <alignment horizontal="right"/>
    </xf>
    <xf numFmtId="2" fontId="9" fillId="2" borderId="0" xfId="0" applyNumberFormat="1" applyFont="1" applyFill="1" applyAlignment="1">
      <alignment horizontal="center"/>
    </xf>
    <xf numFmtId="4" fontId="9" fillId="2" borderId="0" xfId="0" applyNumberFormat="1" applyFont="1" applyFill="1" applyAlignment="1">
      <alignment horizontal="center"/>
    </xf>
    <xf numFmtId="2" fontId="9" fillId="2" borderId="0" xfId="0" applyNumberFormat="1" applyFont="1" applyFill="1" applyAlignment="1">
      <alignment horizontal="center" wrapText="1"/>
    </xf>
    <xf numFmtId="0" fontId="9" fillId="2" borderId="7" xfId="0" applyFont="1" applyFill="1" applyBorder="1" applyAlignment="1">
      <alignment horizontal="right"/>
    </xf>
    <xf numFmtId="1" fontId="9" fillId="2" borderId="7" xfId="0" applyNumberFormat="1" applyFont="1" applyFill="1" applyBorder="1" applyAlignment="1">
      <alignment horizontal="center"/>
    </xf>
    <xf numFmtId="0" fontId="9" fillId="2" borderId="7" xfId="0" applyFont="1" applyFill="1" applyBorder="1" applyAlignment="1">
      <alignment horizontal="center"/>
    </xf>
    <xf numFmtId="0" fontId="13" fillId="2" borderId="7" xfId="0" applyFont="1" applyFill="1" applyBorder="1"/>
    <xf numFmtId="2" fontId="10" fillId="2" borderId="8" xfId="0" applyNumberFormat="1" applyFont="1" applyFill="1" applyBorder="1" applyAlignment="1">
      <alignment horizontal="left" wrapText="1"/>
    </xf>
    <xf numFmtId="2" fontId="10" fillId="0" borderId="0" xfId="0" applyNumberFormat="1" applyFont="1" applyAlignment="1">
      <alignment horizontal="left"/>
    </xf>
    <xf numFmtId="0" fontId="9" fillId="0" borderId="0" xfId="0" applyFont="1"/>
    <xf numFmtId="0" fontId="13" fillId="0" borderId="0" xfId="0" applyFont="1" applyAlignment="1">
      <alignment wrapText="1"/>
    </xf>
    <xf numFmtId="1" fontId="9" fillId="0" borderId="0" xfId="0" applyNumberFormat="1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2" xfId="0" applyFont="1" applyBorder="1" applyAlignment="1">
      <alignment wrapText="1"/>
    </xf>
    <xf numFmtId="164" fontId="10" fillId="0" borderId="2" xfId="0" applyNumberFormat="1" applyFont="1" applyBorder="1" applyAlignment="1">
      <alignment horizontal="center" wrapText="1"/>
    </xf>
    <xf numFmtId="164" fontId="14" fillId="0" borderId="0" xfId="0" applyNumberFormat="1" applyFont="1" applyAlignment="1">
      <alignment horizontal="center" wrapText="1"/>
    </xf>
    <xf numFmtId="0" fontId="17" fillId="3" borderId="0" xfId="0" applyFont="1" applyFill="1"/>
    <xf numFmtId="4" fontId="13" fillId="0" borderId="0" xfId="0" applyNumberFormat="1" applyFont="1" applyAlignment="1">
      <alignment horizontal="center"/>
    </xf>
    <xf numFmtId="0" fontId="10" fillId="0" borderId="5" xfId="0" applyFont="1" applyBorder="1" applyAlignment="1">
      <alignment horizontal="left" vertical="top" wrapText="1"/>
    </xf>
    <xf numFmtId="2" fontId="10" fillId="0" borderId="0" xfId="0" applyNumberFormat="1" applyFont="1" applyAlignment="1">
      <alignment vertical="top" wrapText="1"/>
    </xf>
    <xf numFmtId="0" fontId="18" fillId="0" borderId="0" xfId="0" applyFont="1" applyAlignment="1">
      <alignment wrapText="1"/>
    </xf>
    <xf numFmtId="4" fontId="14" fillId="0" borderId="0" xfId="0" applyNumberFormat="1" applyFont="1" applyAlignment="1">
      <alignment horizontal="center" vertical="top"/>
    </xf>
    <xf numFmtId="0" fontId="19" fillId="0" borderId="0" xfId="0" applyFont="1" applyAlignment="1">
      <alignment wrapText="1"/>
    </xf>
    <xf numFmtId="2" fontId="14" fillId="0" borderId="0" xfId="0" applyNumberFormat="1" applyFont="1" applyAlignment="1">
      <alignment horizontal="center" vertical="top"/>
    </xf>
    <xf numFmtId="0" fontId="14" fillId="0" borderId="0" xfId="0" applyFont="1" applyAlignment="1">
      <alignment horizontal="center" vertical="top"/>
    </xf>
    <xf numFmtId="165" fontId="14" fillId="0" borderId="0" xfId="0" applyNumberFormat="1" applyFont="1" applyAlignment="1">
      <alignment horizontal="center" vertical="top"/>
    </xf>
    <xf numFmtId="2" fontId="9" fillId="2" borderId="7" xfId="0" applyNumberFormat="1" applyFont="1" applyFill="1" applyBorder="1" applyAlignment="1">
      <alignment horizontal="center" wrapText="1"/>
    </xf>
    <xf numFmtId="2" fontId="10" fillId="0" borderId="0" xfId="0" applyNumberFormat="1" applyFont="1" applyAlignment="1">
      <alignment horizontal="center"/>
    </xf>
    <xf numFmtId="0" fontId="10" fillId="0" borderId="0" xfId="0" applyFont="1" applyAlignment="1">
      <alignment horizontal="center"/>
    </xf>
    <xf numFmtId="2" fontId="10" fillId="2" borderId="0" xfId="0" applyNumberFormat="1" applyFont="1" applyFill="1" applyAlignment="1">
      <alignment horizontal="center" wrapText="1"/>
    </xf>
    <xf numFmtId="0" fontId="9" fillId="2" borderId="0" xfId="0" applyFont="1" applyFill="1" applyAlignment="1">
      <alignment horizontal="center"/>
    </xf>
    <xf numFmtId="2" fontId="10" fillId="2" borderId="7" xfId="0" applyNumberFormat="1" applyFont="1" applyFill="1" applyBorder="1" applyAlignment="1">
      <alignment horizontal="center" wrapText="1"/>
    </xf>
    <xf numFmtId="2" fontId="9" fillId="2" borderId="7" xfId="0" applyNumberFormat="1" applyFont="1" applyFill="1" applyBorder="1" applyAlignment="1">
      <alignment horizontal="center"/>
    </xf>
    <xf numFmtId="1" fontId="9" fillId="0" borderId="0" xfId="0" applyNumberFormat="1" applyFont="1" applyAlignment="1">
      <alignment horizontal="center" wrapText="1"/>
    </xf>
    <xf numFmtId="0" fontId="11" fillId="0" borderId="0" xfId="0" applyFont="1" applyAlignment="1">
      <alignment horizontal="right"/>
    </xf>
    <xf numFmtId="9" fontId="9" fillId="0" borderId="0" xfId="0" applyNumberFormat="1" applyFont="1" applyAlignment="1">
      <alignment horizontal="center"/>
    </xf>
    <xf numFmtId="2" fontId="10" fillId="0" borderId="7" xfId="0" applyNumberFormat="1" applyFont="1" applyBorder="1" applyAlignment="1">
      <alignment horizontal="center" wrapText="1"/>
    </xf>
    <xf numFmtId="2" fontId="10" fillId="0" borderId="7" xfId="0" applyNumberFormat="1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13" fillId="0" borderId="7" xfId="0" applyFont="1" applyBorder="1"/>
    <xf numFmtId="2" fontId="21" fillId="0" borderId="0" xfId="0" applyNumberFormat="1" applyFont="1" applyAlignment="1">
      <alignment wrapText="1"/>
    </xf>
    <xf numFmtId="2" fontId="9" fillId="0" borderId="0" xfId="0" applyNumberFormat="1" applyFont="1" applyAlignment="1">
      <alignment horizontal="center" vertical="top"/>
    </xf>
    <xf numFmtId="0" fontId="10" fillId="0" borderId="0" xfId="0" applyFont="1" applyAlignment="1">
      <alignment vertical="top" wrapText="1"/>
    </xf>
    <xf numFmtId="0" fontId="9" fillId="0" borderId="0" xfId="0" applyFont="1" applyAlignment="1">
      <alignment vertical="top" wrapText="1"/>
    </xf>
    <xf numFmtId="2" fontId="9" fillId="0" borderId="0" xfId="0" applyNumberFormat="1" applyFont="1" applyAlignment="1">
      <alignment horizontal="center" vertical="top" wrapText="1"/>
    </xf>
    <xf numFmtId="0" fontId="10" fillId="0" borderId="0" xfId="0" applyFont="1" applyAlignment="1">
      <alignment vertical="top"/>
    </xf>
    <xf numFmtId="0" fontId="9" fillId="0" borderId="0" xfId="0" applyFont="1" applyAlignment="1">
      <alignment horizontal="center" vertical="top"/>
    </xf>
    <xf numFmtId="2" fontId="9" fillId="0" borderId="0" xfId="0" applyNumberFormat="1" applyFont="1" applyAlignment="1">
      <alignment horizontal="left" vertical="top"/>
    </xf>
    <xf numFmtId="0" fontId="10" fillId="0" borderId="0" xfId="0" applyFont="1" applyAlignment="1">
      <alignment horizontal="center" vertical="top"/>
    </xf>
    <xf numFmtId="2" fontId="10" fillId="0" borderId="0" xfId="0" applyNumberFormat="1" applyFont="1" applyAlignment="1">
      <alignment horizontal="center" vertical="top"/>
    </xf>
    <xf numFmtId="1" fontId="10" fillId="0" borderId="0" xfId="0" applyNumberFormat="1" applyFont="1" applyAlignment="1">
      <alignment horizontal="center" vertical="top"/>
    </xf>
    <xf numFmtId="1" fontId="10" fillId="0" borderId="0" xfId="0" applyNumberFormat="1" applyFont="1" applyAlignment="1">
      <alignment vertical="top" wrapText="1"/>
    </xf>
    <xf numFmtId="165" fontId="10" fillId="0" borderId="0" xfId="0" applyNumberFormat="1" applyFont="1" applyAlignment="1">
      <alignment horizontal="center" vertical="top"/>
    </xf>
    <xf numFmtId="0" fontId="9" fillId="0" borderId="0" xfId="0" applyFont="1" applyAlignment="1">
      <alignment vertical="top"/>
    </xf>
    <xf numFmtId="0" fontId="9" fillId="4" borderId="12" xfId="0" applyFont="1" applyFill="1" applyBorder="1" applyAlignment="1">
      <alignment vertical="top"/>
    </xf>
    <xf numFmtId="0" fontId="9" fillId="4" borderId="12" xfId="0" applyFont="1" applyFill="1" applyBorder="1" applyAlignment="1">
      <alignment horizontal="center" vertical="top"/>
    </xf>
    <xf numFmtId="0" fontId="10" fillId="4" borderId="12" xfId="0" applyFont="1" applyFill="1" applyBorder="1" applyAlignment="1">
      <alignment horizontal="center" vertical="top"/>
    </xf>
    <xf numFmtId="0" fontId="9" fillId="0" borderId="0" xfId="0" applyFont="1" applyAlignment="1">
      <alignment horizontal="center" vertical="top" wrapText="1"/>
    </xf>
    <xf numFmtId="2" fontId="10" fillId="4" borderId="12" xfId="0" applyNumberFormat="1" applyFont="1" applyFill="1" applyBorder="1" applyAlignment="1">
      <alignment vertical="top" wrapText="1"/>
    </xf>
    <xf numFmtId="2" fontId="10" fillId="4" borderId="12" xfId="0" applyNumberFormat="1" applyFont="1" applyFill="1" applyBorder="1" applyAlignment="1">
      <alignment horizontal="center" vertical="top"/>
    </xf>
    <xf numFmtId="0" fontId="10" fillId="4" borderId="12" xfId="0" applyFont="1" applyFill="1" applyBorder="1" applyAlignment="1">
      <alignment vertical="top"/>
    </xf>
    <xf numFmtId="165" fontId="10" fillId="0" borderId="0" xfId="0" applyNumberFormat="1" applyFont="1" applyAlignment="1">
      <alignment vertical="top" wrapText="1"/>
    </xf>
    <xf numFmtId="165" fontId="9" fillId="0" borderId="0" xfId="0" applyNumberFormat="1" applyFont="1" applyAlignment="1">
      <alignment horizontal="center" vertical="top"/>
    </xf>
    <xf numFmtId="166" fontId="10" fillId="0" borderId="0" xfId="0" applyNumberFormat="1" applyFont="1" applyAlignment="1">
      <alignment vertical="top" wrapText="1"/>
    </xf>
    <xf numFmtId="166" fontId="10" fillId="0" borderId="0" xfId="0" applyNumberFormat="1" applyFont="1" applyAlignment="1">
      <alignment horizontal="center" vertical="top"/>
    </xf>
    <xf numFmtId="2" fontId="22" fillId="3" borderId="12" xfId="0" applyNumberFormat="1" applyFont="1" applyFill="1" applyBorder="1" applyAlignment="1">
      <alignment horizontal="center" vertical="top" wrapText="1"/>
    </xf>
    <xf numFmtId="0" fontId="23" fillId="0" borderId="0" xfId="0" applyFont="1" applyAlignment="1">
      <alignment horizontal="center" vertical="top"/>
    </xf>
    <xf numFmtId="166" fontId="9" fillId="0" borderId="0" xfId="0" applyNumberFormat="1" applyFont="1" applyAlignment="1">
      <alignment horizontal="center" vertical="top"/>
    </xf>
    <xf numFmtId="2" fontId="21" fillId="0" borderId="0" xfId="0" applyNumberFormat="1" applyFont="1" applyAlignment="1">
      <alignment vertical="top" wrapText="1"/>
    </xf>
    <xf numFmtId="1" fontId="9" fillId="0" borderId="0" xfId="0" applyNumberFormat="1" applyFont="1" applyAlignment="1">
      <alignment horizontal="center" vertical="top"/>
    </xf>
    <xf numFmtId="4" fontId="13" fillId="0" borderId="2" xfId="0" applyNumberFormat="1" applyFont="1" applyBorder="1" applyAlignment="1">
      <alignment wrapText="1"/>
    </xf>
    <xf numFmtId="4" fontId="13" fillId="0" borderId="0" xfId="0" applyNumberFormat="1" applyFont="1" applyAlignment="1">
      <alignment wrapText="1"/>
    </xf>
    <xf numFmtId="4" fontId="15" fillId="0" borderId="0" xfId="0" applyNumberFormat="1" applyFont="1" applyAlignment="1">
      <alignment wrapText="1"/>
    </xf>
    <xf numFmtId="0" fontId="13" fillId="2" borderId="0" xfId="0" applyFont="1" applyFill="1" applyAlignment="1">
      <alignment wrapText="1"/>
    </xf>
    <xf numFmtId="0" fontId="13" fillId="2" borderId="7" xfId="0" applyFont="1" applyFill="1" applyBorder="1" applyAlignment="1">
      <alignment wrapText="1"/>
    </xf>
    <xf numFmtId="0" fontId="0" fillId="0" borderId="0" xfId="0" applyAlignment="1">
      <alignment wrapText="1"/>
    </xf>
    <xf numFmtId="4" fontId="10" fillId="0" borderId="2" xfId="0" applyNumberFormat="1" applyFont="1" applyBorder="1" applyAlignment="1">
      <alignment horizontal="center" wrapText="1"/>
    </xf>
    <xf numFmtId="4" fontId="14" fillId="0" borderId="0" xfId="0" applyNumberFormat="1" applyFont="1" applyAlignment="1">
      <alignment horizontal="center" wrapText="1"/>
    </xf>
    <xf numFmtId="0" fontId="15" fillId="0" borderId="0" xfId="0" applyFont="1" applyAlignment="1">
      <alignment wrapText="1"/>
    </xf>
    <xf numFmtId="2" fontId="13" fillId="0" borderId="0" xfId="0" applyNumberFormat="1" applyFont="1" applyAlignment="1">
      <alignment wrapText="1"/>
    </xf>
    <xf numFmtId="9" fontId="9" fillId="0" borderId="7" xfId="0" applyNumberFormat="1" applyFont="1" applyBorder="1" applyAlignment="1">
      <alignment horizontal="center" wrapText="1"/>
    </xf>
    <xf numFmtId="0" fontId="11" fillId="0" borderId="0" xfId="0" applyFont="1" applyAlignment="1">
      <alignment wrapText="1"/>
    </xf>
    <xf numFmtId="0" fontId="13" fillId="0" borderId="3" xfId="0" applyFont="1" applyBorder="1" applyAlignment="1">
      <alignment wrapText="1"/>
    </xf>
    <xf numFmtId="2" fontId="10" fillId="0" borderId="5" xfId="0" applyNumberFormat="1" applyFont="1" applyBorder="1" applyAlignment="1">
      <alignment horizontal="center" wrapText="1"/>
    </xf>
    <xf numFmtId="1" fontId="10" fillId="0" borderId="5" xfId="0" applyNumberFormat="1" applyFont="1" applyBorder="1" applyAlignment="1">
      <alignment horizontal="center" wrapText="1"/>
    </xf>
    <xf numFmtId="0" fontId="10" fillId="0" borderId="5" xfId="0" applyFont="1" applyBorder="1" applyAlignment="1">
      <alignment horizontal="center" wrapText="1"/>
    </xf>
    <xf numFmtId="0" fontId="14" fillId="0" borderId="5" xfId="0" applyFont="1" applyBorder="1" applyAlignment="1">
      <alignment wrapText="1"/>
    </xf>
    <xf numFmtId="2" fontId="9" fillId="0" borderId="5" xfId="0" applyNumberFormat="1" applyFont="1" applyBorder="1" applyAlignment="1">
      <alignment horizontal="center" wrapText="1"/>
    </xf>
    <xf numFmtId="0" fontId="13" fillId="2" borderId="5" xfId="0" applyFont="1" applyFill="1" applyBorder="1" applyAlignment="1">
      <alignment wrapText="1"/>
    </xf>
    <xf numFmtId="2" fontId="10" fillId="0" borderId="3" xfId="0" applyNumberFormat="1" applyFont="1" applyBorder="1" applyAlignment="1">
      <alignment horizontal="center" wrapText="1"/>
    </xf>
    <xf numFmtId="2" fontId="14" fillId="0" borderId="5" xfId="0" applyNumberFormat="1" applyFont="1" applyBorder="1" applyAlignment="1">
      <alignment horizontal="center" wrapText="1"/>
    </xf>
    <xf numFmtId="0" fontId="15" fillId="0" borderId="5" xfId="0" applyFont="1" applyBorder="1" applyAlignment="1">
      <alignment wrapText="1"/>
    </xf>
    <xf numFmtId="0" fontId="13" fillId="2" borderId="8" xfId="0" applyFont="1" applyFill="1" applyBorder="1" applyAlignment="1">
      <alignment wrapText="1"/>
    </xf>
    <xf numFmtId="0" fontId="13" fillId="0" borderId="8" xfId="0" applyFont="1" applyBorder="1" applyAlignment="1">
      <alignment wrapText="1"/>
    </xf>
    <xf numFmtId="0" fontId="22" fillId="0" borderId="0" xfId="0" applyFont="1" applyAlignment="1">
      <alignment horizontal="center" wrapText="1"/>
    </xf>
    <xf numFmtId="2" fontId="9" fillId="0" borderId="13" xfId="0" applyNumberFormat="1" applyFont="1" applyBorder="1" applyAlignment="1">
      <alignment horizontal="center" vertical="top" wrapText="1"/>
    </xf>
    <xf numFmtId="2" fontId="9" fillId="0" borderId="14" xfId="0" applyNumberFormat="1" applyFont="1" applyBorder="1" applyAlignment="1">
      <alignment horizontal="center" vertical="top" wrapText="1"/>
    </xf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0" xfId="0"/>
    <xf numFmtId="0" fontId="8" fillId="0" borderId="0" xfId="0" applyFont="1"/>
    <xf numFmtId="0" fontId="25" fillId="0" borderId="0" xfId="0" applyFont="1" applyAlignment="1">
      <alignment horizontal="left" vertical="center" indent="1"/>
    </xf>
    <xf numFmtId="0" fontId="0" fillId="0" borderId="0" xfId="0"/>
    <xf numFmtId="0" fontId="0" fillId="0" borderId="0" xfId="0"/>
    <xf numFmtId="0" fontId="7" fillId="0" borderId="0" xfId="0" applyFont="1"/>
    <xf numFmtId="0" fontId="0" fillId="0" borderId="0" xfId="0"/>
    <xf numFmtId="2" fontId="9" fillId="0" borderId="0" xfId="0" applyNumberFormat="1" applyFont="1" applyAlignment="1">
      <alignment horizontal="center" vertical="top"/>
    </xf>
    <xf numFmtId="0" fontId="6" fillId="0" borderId="0" xfId="0" applyFont="1"/>
    <xf numFmtId="0" fontId="6" fillId="6" borderId="0" xfId="0" applyFont="1" applyFill="1"/>
    <xf numFmtId="0" fontId="0" fillId="7" borderId="0" xfId="0" applyFill="1"/>
    <xf numFmtId="0" fontId="0" fillId="8" borderId="0" xfId="0" applyFill="1"/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8" fillId="10" borderId="15" xfId="0" applyFont="1" applyFill="1" applyBorder="1" applyAlignment="1">
      <alignment horizontal="center" vertical="center"/>
    </xf>
    <xf numFmtId="0" fontId="0" fillId="11" borderId="15" xfId="0" applyFill="1" applyBorder="1" applyAlignment="1">
      <alignment horizontal="center" vertical="center"/>
    </xf>
    <xf numFmtId="0" fontId="8" fillId="12" borderId="15" xfId="0" applyFont="1" applyFill="1" applyBorder="1" applyAlignment="1">
      <alignment horizontal="center" vertical="center"/>
    </xf>
    <xf numFmtId="0" fontId="7" fillId="7" borderId="15" xfId="0" applyFont="1" applyFill="1" applyBorder="1" applyAlignment="1">
      <alignment horizontal="center" vertical="center"/>
    </xf>
    <xf numFmtId="0" fontId="0" fillId="13" borderId="15" xfId="0" applyFill="1" applyBorder="1" applyAlignment="1">
      <alignment horizontal="center" vertical="center"/>
    </xf>
    <xf numFmtId="0" fontId="0" fillId="14" borderId="15" xfId="0" applyFill="1" applyBorder="1" applyAlignment="1">
      <alignment horizontal="center" vertical="center"/>
    </xf>
    <xf numFmtId="0" fontId="8" fillId="15" borderId="15" xfId="0" applyFont="1" applyFill="1" applyBorder="1" applyAlignment="1">
      <alignment horizontal="center" vertical="center"/>
    </xf>
    <xf numFmtId="0" fontId="8" fillId="16" borderId="15" xfId="0" applyFont="1" applyFill="1" applyBorder="1" applyAlignment="1">
      <alignment horizontal="center" vertical="center"/>
    </xf>
    <xf numFmtId="0" fontId="8" fillId="17" borderId="15" xfId="0" applyFont="1" applyFill="1" applyBorder="1" applyAlignment="1">
      <alignment horizontal="center" vertical="center"/>
    </xf>
    <xf numFmtId="0" fontId="0" fillId="18" borderId="15" xfId="0" applyFill="1" applyBorder="1" applyAlignment="1">
      <alignment horizontal="center" vertical="center"/>
    </xf>
    <xf numFmtId="0" fontId="0" fillId="19" borderId="15" xfId="0" applyFill="1" applyBorder="1" applyAlignment="1">
      <alignment horizontal="center" vertical="center"/>
    </xf>
    <xf numFmtId="0" fontId="8" fillId="20" borderId="15" xfId="0" applyFont="1" applyFill="1" applyBorder="1" applyAlignment="1">
      <alignment horizontal="center" vertical="center"/>
    </xf>
    <xf numFmtId="0" fontId="7" fillId="21" borderId="15" xfId="0" applyFont="1" applyFill="1" applyBorder="1" applyAlignment="1">
      <alignment horizontal="center" vertical="center"/>
    </xf>
    <xf numFmtId="0" fontId="0" fillId="22" borderId="15" xfId="0" applyFill="1" applyBorder="1" applyAlignment="1">
      <alignment horizontal="center" vertical="center"/>
    </xf>
    <xf numFmtId="0" fontId="8" fillId="23" borderId="15" xfId="0" applyFont="1" applyFill="1" applyBorder="1" applyAlignment="1">
      <alignment horizontal="center" vertical="center"/>
    </xf>
    <xf numFmtId="0" fontId="26" fillId="24" borderId="15" xfId="0" applyFont="1" applyFill="1" applyBorder="1" applyAlignment="1">
      <alignment horizontal="center" vertical="center"/>
    </xf>
    <xf numFmtId="0" fontId="27" fillId="9" borderId="20" xfId="0" applyFont="1" applyFill="1" applyBorder="1" applyAlignment="1">
      <alignment horizontal="center"/>
    </xf>
    <xf numFmtId="0" fontId="27" fillId="9" borderId="21" xfId="0" applyFont="1" applyFill="1" applyBorder="1" applyAlignment="1">
      <alignment horizontal="center" wrapText="1"/>
    </xf>
    <xf numFmtId="0" fontId="27" fillId="9" borderId="22" xfId="0" applyFont="1" applyFill="1" applyBorder="1" applyAlignment="1">
      <alignment horizontal="center" wrapText="1"/>
    </xf>
    <xf numFmtId="0" fontId="6" fillId="9" borderId="19" xfId="0" applyFont="1" applyFill="1" applyBorder="1" applyAlignment="1">
      <alignment vertical="center" wrapText="1"/>
    </xf>
    <xf numFmtId="0" fontId="6" fillId="9" borderId="16" xfId="0" applyFont="1" applyFill="1" applyBorder="1" applyAlignment="1">
      <alignment vertical="center" wrapText="1"/>
    </xf>
    <xf numFmtId="0" fontId="0" fillId="9" borderId="19" xfId="0" applyFill="1" applyBorder="1" applyAlignment="1">
      <alignment vertical="center" wrapText="1"/>
    </xf>
    <xf numFmtId="0" fontId="6" fillId="9" borderId="23" xfId="0" applyFont="1" applyFill="1" applyBorder="1" applyAlignment="1">
      <alignment vertical="center" wrapText="1"/>
    </xf>
    <xf numFmtId="0" fontId="6" fillId="9" borderId="18" xfId="0" applyFont="1" applyFill="1" applyBorder="1" applyAlignment="1">
      <alignment vertical="center" wrapText="1"/>
    </xf>
    <xf numFmtId="0" fontId="10" fillId="5" borderId="0" xfId="0" applyFont="1" applyFill="1" applyAlignment="1">
      <alignment vertical="top"/>
    </xf>
    <xf numFmtId="0" fontId="9" fillId="5" borderId="0" xfId="0" applyFont="1" applyFill="1" applyAlignment="1">
      <alignment vertical="top"/>
    </xf>
    <xf numFmtId="0" fontId="5" fillId="0" borderId="0" xfId="0" applyFont="1"/>
    <xf numFmtId="0" fontId="8" fillId="10" borderId="19" xfId="0" applyFont="1" applyFill="1" applyBorder="1"/>
    <xf numFmtId="0" fontId="0" fillId="11" borderId="19" xfId="0" applyFill="1" applyBorder="1"/>
    <xf numFmtId="0" fontId="8" fillId="12" borderId="19" xfId="0" applyFont="1" applyFill="1" applyBorder="1"/>
    <xf numFmtId="0" fontId="7" fillId="7" borderId="19" xfId="0" applyFont="1" applyFill="1" applyBorder="1"/>
    <xf numFmtId="0" fontId="0" fillId="13" borderId="19" xfId="0" applyFill="1" applyBorder="1"/>
    <xf numFmtId="0" fontId="0" fillId="14" borderId="19" xfId="0" applyFill="1" applyBorder="1"/>
    <xf numFmtId="0" fontId="8" fillId="15" borderId="19" xfId="0" applyFont="1" applyFill="1" applyBorder="1"/>
    <xf numFmtId="0" fontId="8" fillId="17" borderId="19" xfId="0" applyFont="1" applyFill="1" applyBorder="1"/>
    <xf numFmtId="0" fontId="0" fillId="18" borderId="19" xfId="0" applyFill="1" applyBorder="1"/>
    <xf numFmtId="0" fontId="0" fillId="19" borderId="19" xfId="0" applyFill="1" applyBorder="1"/>
    <xf numFmtId="0" fontId="8" fillId="20" borderId="19" xfId="0" applyFont="1" applyFill="1" applyBorder="1"/>
    <xf numFmtId="0" fontId="7" fillId="21" borderId="19" xfId="0" applyFont="1" applyFill="1" applyBorder="1"/>
    <xf numFmtId="0" fontId="0" fillId="22" borderId="19" xfId="0" applyFill="1" applyBorder="1"/>
    <xf numFmtId="0" fontId="8" fillId="23" borderId="19" xfId="0" applyFont="1" applyFill="1" applyBorder="1"/>
    <xf numFmtId="0" fontId="26" fillId="24" borderId="19" xfId="0" applyFont="1" applyFill="1" applyBorder="1"/>
    <xf numFmtId="0" fontId="8" fillId="22" borderId="19" xfId="0" applyFont="1" applyFill="1" applyBorder="1"/>
    <xf numFmtId="0" fontId="5" fillId="16" borderId="19" xfId="0" applyFont="1" applyFill="1" applyBorder="1"/>
    <xf numFmtId="0" fontId="5" fillId="22" borderId="17" xfId="0" applyFont="1" applyFill="1" applyBorder="1" applyAlignment="1">
      <alignment horizontal="center" vertical="center"/>
    </xf>
    <xf numFmtId="0" fontId="5" fillId="0" borderId="19" xfId="0" applyFont="1" applyBorder="1" applyAlignment="1">
      <alignment horizontal="center"/>
    </xf>
    <xf numFmtId="0" fontId="5" fillId="0" borderId="19" xfId="0" applyFont="1" applyFill="1" applyBorder="1" applyAlignment="1">
      <alignment horizontal="center"/>
    </xf>
    <xf numFmtId="0" fontId="5" fillId="0" borderId="0" xfId="0" applyFont="1" applyAlignment="1">
      <alignment vertical="center"/>
    </xf>
    <xf numFmtId="0" fontId="0" fillId="0" borderId="0" xfId="0" applyAlignment="1">
      <alignment horizontal="center"/>
    </xf>
    <xf numFmtId="0" fontId="5" fillId="20" borderId="19" xfId="0" applyFont="1" applyFill="1" applyBorder="1" applyAlignment="1">
      <alignment horizontal="center"/>
    </xf>
    <xf numFmtId="0" fontId="5" fillId="23" borderId="19" xfId="0" applyFont="1" applyFill="1" applyBorder="1" applyAlignment="1">
      <alignment horizontal="center"/>
    </xf>
    <xf numFmtId="0" fontId="5" fillId="23" borderId="24" xfId="0" applyFont="1" applyFill="1" applyBorder="1" applyAlignment="1">
      <alignment horizontal="center"/>
    </xf>
    <xf numFmtId="0" fontId="5" fillId="11" borderId="24" xfId="0" applyFont="1" applyFill="1" applyBorder="1" applyAlignment="1">
      <alignment horizontal="center" vertical="center"/>
    </xf>
    <xf numFmtId="0" fontId="5" fillId="14" borderId="24" xfId="0" applyFont="1" applyFill="1" applyBorder="1" applyAlignment="1">
      <alignment horizontal="center"/>
    </xf>
    <xf numFmtId="0" fontId="5" fillId="12" borderId="25" xfId="0" applyFont="1" applyFill="1" applyBorder="1" applyAlignment="1">
      <alignment horizontal="center" vertical="center"/>
    </xf>
    <xf numFmtId="0" fontId="5" fillId="20" borderId="26" xfId="0" applyFont="1" applyFill="1" applyBorder="1" applyAlignment="1">
      <alignment horizontal="center"/>
    </xf>
    <xf numFmtId="0" fontId="10" fillId="26" borderId="0" xfId="0" applyFont="1" applyFill="1" applyAlignment="1">
      <alignment vertical="top"/>
    </xf>
    <xf numFmtId="0" fontId="0" fillId="0" borderId="12" xfId="0" applyBorder="1" applyAlignment="1">
      <alignment horizontal="center"/>
    </xf>
    <xf numFmtId="0" fontId="11" fillId="25" borderId="27" xfId="0" applyFont="1" applyFill="1" applyBorder="1" applyAlignment="1">
      <alignment horizontal="center"/>
    </xf>
    <xf numFmtId="0" fontId="11" fillId="25" borderId="28" xfId="0" applyFont="1" applyFill="1" applyBorder="1" applyAlignment="1">
      <alignment horizontal="center"/>
    </xf>
    <xf numFmtId="0" fontId="27" fillId="25" borderId="13" xfId="0" applyFont="1" applyFill="1" applyBorder="1" applyAlignment="1">
      <alignment horizontal="center"/>
    </xf>
    <xf numFmtId="0" fontId="27" fillId="25" borderId="29" xfId="0" applyFont="1" applyFill="1" applyBorder="1" applyAlignment="1">
      <alignment horizontal="center"/>
    </xf>
    <xf numFmtId="0" fontId="27" fillId="25" borderId="14" xfId="0" applyFont="1" applyFill="1" applyBorder="1" applyAlignment="1">
      <alignment horizontal="center"/>
    </xf>
    <xf numFmtId="0" fontId="28" fillId="10" borderId="15" xfId="0" applyFont="1" applyFill="1" applyBorder="1" applyAlignment="1">
      <alignment horizontal="center" vertical="center"/>
    </xf>
    <xf numFmtId="0" fontId="5" fillId="0" borderId="16" xfId="0" applyFont="1" applyBorder="1" applyAlignment="1">
      <alignment horizontal="center"/>
    </xf>
    <xf numFmtId="0" fontId="28" fillId="15" borderId="15" xfId="0" applyFont="1" applyFill="1" applyBorder="1" applyAlignment="1">
      <alignment horizontal="center" vertical="center"/>
    </xf>
    <xf numFmtId="0" fontId="28" fillId="16" borderId="15" xfId="0" applyFont="1" applyFill="1" applyBorder="1" applyAlignment="1">
      <alignment horizontal="center" vertical="center"/>
    </xf>
    <xf numFmtId="0" fontId="28" fillId="17" borderId="15" xfId="0" applyFont="1" applyFill="1" applyBorder="1" applyAlignment="1">
      <alignment horizontal="center" vertical="center"/>
    </xf>
    <xf numFmtId="0" fontId="28" fillId="18" borderId="15" xfId="0" applyFont="1" applyFill="1" applyBorder="1" applyAlignment="1">
      <alignment horizontal="center" vertical="center"/>
    </xf>
    <xf numFmtId="0" fontId="28" fillId="20" borderId="15" xfId="0" applyFont="1" applyFill="1" applyBorder="1" applyAlignment="1">
      <alignment horizontal="center" vertical="center"/>
    </xf>
    <xf numFmtId="0" fontId="28" fillId="22" borderId="15" xfId="0" applyFont="1" applyFill="1" applyBorder="1" applyAlignment="1">
      <alignment horizontal="center" vertical="center"/>
    </xf>
    <xf numFmtId="0" fontId="28" fillId="23" borderId="15" xfId="0" applyFont="1" applyFill="1" applyBorder="1" applyAlignment="1">
      <alignment horizontal="center" vertical="center"/>
    </xf>
    <xf numFmtId="0" fontId="29" fillId="24" borderId="15" xfId="0" applyFont="1" applyFill="1" applyBorder="1" applyAlignment="1">
      <alignment horizontal="center" vertical="center"/>
    </xf>
    <xf numFmtId="0" fontId="28" fillId="22" borderId="17" xfId="0" applyFont="1" applyFill="1" applyBorder="1" applyAlignment="1">
      <alignment horizontal="center" vertical="center"/>
    </xf>
    <xf numFmtId="0" fontId="5" fillId="0" borderId="23" xfId="0" applyFont="1" applyFill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7" fillId="7" borderId="19" xfId="0" applyFont="1" applyFill="1" applyBorder="1" applyAlignment="1">
      <alignment horizontal="center" vertical="center"/>
    </xf>
    <xf numFmtId="0" fontId="0" fillId="0" borderId="19" xfId="0" applyBorder="1" applyAlignment="1">
      <alignment horizontal="center"/>
    </xf>
    <xf numFmtId="0" fontId="0" fillId="22" borderId="19" xfId="0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11" fillId="25" borderId="13" xfId="0" applyFont="1" applyFill="1" applyBorder="1" applyAlignment="1">
      <alignment horizontal="center"/>
    </xf>
    <xf numFmtId="0" fontId="11" fillId="25" borderId="14" xfId="0" applyFont="1" applyFill="1" applyBorder="1" applyAlignment="1">
      <alignment horizontal="center"/>
    </xf>
    <xf numFmtId="0" fontId="5" fillId="20" borderId="16" xfId="0" applyFont="1" applyFill="1" applyBorder="1" applyAlignment="1">
      <alignment horizontal="center"/>
    </xf>
    <xf numFmtId="0" fontId="0" fillId="9" borderId="15" xfId="0" applyFill="1" applyBorder="1" applyAlignment="1">
      <alignment horizontal="center"/>
    </xf>
    <xf numFmtId="0" fontId="5" fillId="20" borderId="18" xfId="0" applyFont="1" applyFill="1" applyBorder="1" applyAlignment="1">
      <alignment horizontal="center"/>
    </xf>
    <xf numFmtId="0" fontId="4" fillId="9" borderId="19" xfId="0" applyFont="1" applyFill="1" applyBorder="1" applyAlignment="1">
      <alignment horizontal="center"/>
    </xf>
    <xf numFmtId="0" fontId="4" fillId="0" borderId="16" xfId="0" applyFont="1" applyFill="1" applyBorder="1" applyAlignment="1">
      <alignment horizontal="center"/>
    </xf>
    <xf numFmtId="0" fontId="0" fillId="0" borderId="16" xfId="0" applyBorder="1" applyAlignment="1">
      <alignment horizontal="center"/>
    </xf>
    <xf numFmtId="0" fontId="4" fillId="9" borderId="15" xfId="0" applyFont="1" applyFill="1" applyBorder="1" applyAlignment="1">
      <alignment horizontal="center"/>
    </xf>
    <xf numFmtId="0" fontId="5" fillId="23" borderId="16" xfId="0" applyFont="1" applyFill="1" applyBorder="1" applyAlignment="1">
      <alignment horizontal="center"/>
    </xf>
    <xf numFmtId="0" fontId="0" fillId="0" borderId="15" xfId="0" applyBorder="1" applyAlignment="1">
      <alignment vertical="center" wrapText="1"/>
    </xf>
    <xf numFmtId="0" fontId="0" fillId="0" borderId="19" xfId="0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3" fillId="9" borderId="15" xfId="0" applyFont="1" applyFill="1" applyBorder="1" applyAlignment="1">
      <alignment horizontal="center"/>
    </xf>
    <xf numFmtId="0" fontId="3" fillId="20" borderId="16" xfId="0" applyFont="1" applyFill="1" applyBorder="1" applyAlignment="1">
      <alignment horizontal="center"/>
    </xf>
    <xf numFmtId="0" fontId="0" fillId="9" borderId="17" xfId="0" applyFill="1" applyBorder="1" applyAlignment="1">
      <alignment horizontal="center"/>
    </xf>
    <xf numFmtId="0" fontId="3" fillId="20" borderId="18" xfId="0" applyFont="1" applyFill="1" applyBorder="1" applyAlignment="1">
      <alignment horizontal="center"/>
    </xf>
    <xf numFmtId="0" fontId="0" fillId="0" borderId="17" xfId="0" applyBorder="1" applyAlignment="1">
      <alignment vertical="center" wrapText="1"/>
    </xf>
    <xf numFmtId="0" fontId="30" fillId="27" borderId="30" xfId="0" applyFont="1" applyFill="1" applyBorder="1" applyAlignment="1">
      <alignment horizontal="center" wrapText="1" readingOrder="1"/>
    </xf>
    <xf numFmtId="0" fontId="30" fillId="27" borderId="31" xfId="0" applyFont="1" applyFill="1" applyBorder="1" applyAlignment="1">
      <alignment horizontal="center" wrapText="1" readingOrder="1"/>
    </xf>
    <xf numFmtId="0" fontId="30" fillId="27" borderId="32" xfId="0" applyFont="1" applyFill="1" applyBorder="1" applyAlignment="1">
      <alignment horizontal="center" wrapText="1" readingOrder="1"/>
    </xf>
    <xf numFmtId="0" fontId="31" fillId="27" borderId="34" xfId="0" applyFont="1" applyFill="1" applyBorder="1" applyAlignment="1">
      <alignment horizontal="left" vertical="center" wrapText="1" readingOrder="1"/>
    </xf>
    <xf numFmtId="0" fontId="31" fillId="27" borderId="35" xfId="0" applyFont="1" applyFill="1" applyBorder="1" applyAlignment="1">
      <alignment horizontal="left" vertical="center" wrapText="1" readingOrder="1"/>
    </xf>
    <xf numFmtId="0" fontId="31" fillId="20" borderId="33" xfId="0" applyFont="1" applyFill="1" applyBorder="1" applyAlignment="1">
      <alignment horizontal="center" vertical="center" wrapText="1" readingOrder="1"/>
    </xf>
    <xf numFmtId="0" fontId="0" fillId="0" borderId="15" xfId="0" applyBorder="1" applyAlignment="1">
      <alignment horizontal="center" vertical="center" wrapText="1"/>
    </xf>
    <xf numFmtId="0" fontId="2" fillId="9" borderId="15" xfId="0" applyFont="1" applyFill="1" applyBorder="1" applyAlignment="1">
      <alignment horizontal="center"/>
    </xf>
    <xf numFmtId="0" fontId="2" fillId="0" borderId="0" xfId="0" applyFont="1" applyAlignment="1">
      <alignment vertical="center" wrapText="1"/>
    </xf>
    <xf numFmtId="0" fontId="2" fillId="9" borderId="17" xfId="0" applyFont="1" applyFill="1" applyBorder="1" applyAlignment="1">
      <alignment horizontal="center"/>
    </xf>
    <xf numFmtId="0" fontId="2" fillId="20" borderId="18" xfId="0" applyFont="1" applyFill="1" applyBorder="1" applyAlignment="1">
      <alignment horizontal="center"/>
    </xf>
    <xf numFmtId="0" fontId="0" fillId="28" borderId="15" xfId="0" applyFill="1" applyBorder="1" applyAlignment="1">
      <alignment vertical="center" wrapText="1"/>
    </xf>
    <xf numFmtId="0" fontId="10" fillId="28" borderId="0" xfId="0" applyFont="1" applyFill="1" applyAlignment="1">
      <alignment vertical="top"/>
    </xf>
    <xf numFmtId="0" fontId="10" fillId="29" borderId="0" xfId="0" applyFont="1" applyFill="1" applyAlignment="1">
      <alignment vertical="top"/>
    </xf>
    <xf numFmtId="0" fontId="10" fillId="30" borderId="0" xfId="0" applyFont="1" applyFill="1" applyAlignment="1">
      <alignment vertical="top"/>
    </xf>
    <xf numFmtId="0" fontId="0" fillId="0" borderId="0" xfId="0"/>
    <xf numFmtId="2" fontId="9" fillId="0" borderId="0" xfId="0" applyNumberFormat="1" applyFont="1" applyAlignment="1">
      <alignment horizontal="center"/>
    </xf>
    <xf numFmtId="0" fontId="0" fillId="0" borderId="0" xfId="0"/>
    <xf numFmtId="0" fontId="9" fillId="2" borderId="1" xfId="0" applyFont="1" applyFill="1" applyBorder="1" applyAlignment="1">
      <alignment horizontal="center"/>
    </xf>
    <xf numFmtId="0" fontId="12" fillId="0" borderId="2" xfId="0" applyFont="1" applyBorder="1"/>
    <xf numFmtId="0" fontId="12" fillId="0" borderId="3" xfId="0" applyFont="1" applyBorder="1"/>
    <xf numFmtId="0" fontId="9" fillId="2" borderId="4" xfId="0" applyFont="1" applyFill="1" applyBorder="1" applyAlignment="1">
      <alignment horizontal="right"/>
    </xf>
    <xf numFmtId="0" fontId="9" fillId="2" borderId="6" xfId="0" applyFont="1" applyFill="1" applyBorder="1" applyAlignment="1">
      <alignment horizontal="right"/>
    </xf>
    <xf numFmtId="0" fontId="12" fillId="0" borderId="7" xfId="0" applyFont="1" applyBorder="1"/>
    <xf numFmtId="0" fontId="9" fillId="0" borderId="4" xfId="0" applyFont="1" applyBorder="1" applyAlignment="1">
      <alignment horizontal="right"/>
    </xf>
    <xf numFmtId="2" fontId="20" fillId="3" borderId="7" xfId="0" applyNumberFormat="1" applyFont="1" applyFill="1" applyBorder="1" applyAlignment="1">
      <alignment horizontal="right"/>
    </xf>
    <xf numFmtId="0" fontId="9" fillId="2" borderId="9" xfId="0" applyFont="1" applyFill="1" applyBorder="1" applyAlignment="1">
      <alignment horizontal="center"/>
    </xf>
    <xf numFmtId="0" fontId="12" fillId="0" borderId="10" xfId="0" applyFont="1" applyBorder="1"/>
    <xf numFmtId="0" fontId="12" fillId="0" borderId="11" xfId="0" applyFont="1" applyBorder="1"/>
    <xf numFmtId="2" fontId="9" fillId="2" borderId="4" xfId="0" applyNumberFormat="1" applyFont="1" applyFill="1" applyBorder="1" applyAlignment="1">
      <alignment horizontal="right" wrapText="1"/>
    </xf>
    <xf numFmtId="2" fontId="9" fillId="2" borderId="6" xfId="0" applyNumberFormat="1" applyFont="1" applyFill="1" applyBorder="1" applyAlignment="1">
      <alignment horizontal="right" wrapText="1"/>
    </xf>
    <xf numFmtId="0" fontId="9" fillId="0" borderId="4" xfId="0" applyFont="1" applyBorder="1" applyAlignment="1">
      <alignment horizontal="right" wrapText="1"/>
    </xf>
    <xf numFmtId="2" fontId="9" fillId="0" borderId="0" xfId="0" applyNumberFormat="1" applyFont="1" applyAlignment="1">
      <alignment horizontal="center" vertical="top"/>
    </xf>
    <xf numFmtId="0" fontId="0" fillId="0" borderId="12" xfId="0" applyFill="1" applyBorder="1" applyAlignment="1">
      <alignment vertical="center" wrapText="1"/>
    </xf>
    <xf numFmtId="0" fontId="0" fillId="0" borderId="15" xfId="0" applyFill="1" applyBorder="1" applyAlignment="1">
      <alignment vertical="center" wrapText="1"/>
    </xf>
    <xf numFmtId="0" fontId="1" fillId="20" borderId="16" xfId="0" applyFont="1" applyFill="1" applyBorder="1" applyAlignment="1">
      <alignment horizontal="center"/>
    </xf>
    <xf numFmtId="0" fontId="5" fillId="11" borderId="18" xfId="0" applyFont="1" applyFill="1" applyBorder="1" applyAlignment="1">
      <alignment horizontal="center" vertical="center"/>
    </xf>
    <xf numFmtId="0" fontId="33" fillId="0" borderId="15" xfId="0" applyFont="1" applyBorder="1"/>
    <xf numFmtId="0" fontId="34" fillId="0" borderId="15" xfId="0" applyFont="1" applyBorder="1"/>
    <xf numFmtId="0" fontId="32" fillId="0" borderId="15" xfId="0" applyFont="1" applyBorder="1"/>
    <xf numFmtId="0" fontId="35" fillId="0" borderId="15" xfId="0" applyFont="1" applyBorder="1"/>
    <xf numFmtId="2" fontId="9" fillId="0" borderId="12" xfId="0" applyNumberFormat="1" applyFont="1" applyFill="1" applyBorder="1" applyAlignment="1">
      <alignment horizontal="center" vertical="top" wrapText="1"/>
    </xf>
    <xf numFmtId="0" fontId="0" fillId="0" borderId="12" xfId="0" applyFill="1" applyBorder="1"/>
    <xf numFmtId="0" fontId="11" fillId="31" borderId="13" xfId="0" applyFont="1" applyFill="1" applyBorder="1"/>
    <xf numFmtId="0" fontId="11" fillId="33" borderId="15" xfId="0" applyFont="1" applyFill="1" applyBorder="1"/>
    <xf numFmtId="0" fontId="11" fillId="31" borderId="29" xfId="0" applyFont="1" applyFill="1" applyBorder="1"/>
    <xf numFmtId="0" fontId="11" fillId="31" borderId="14" xfId="0" applyFont="1" applyFill="1" applyBorder="1"/>
    <xf numFmtId="0" fontId="11" fillId="34" borderId="15" xfId="0" applyFont="1" applyFill="1" applyBorder="1"/>
    <xf numFmtId="0" fontId="11" fillId="5" borderId="15" xfId="0" applyFont="1" applyFill="1" applyBorder="1"/>
    <xf numFmtId="0" fontId="11" fillId="35" borderId="15" xfId="0" applyFont="1" applyFill="1" applyBorder="1"/>
    <xf numFmtId="0" fontId="11" fillId="12" borderId="17" xfId="0" applyFont="1" applyFill="1" applyBorder="1"/>
    <xf numFmtId="0" fontId="11" fillId="32" borderId="19" xfId="0" applyFont="1" applyFill="1" applyBorder="1" applyAlignment="1">
      <alignment horizontal="center"/>
    </xf>
    <xf numFmtId="9" fontId="11" fillId="32" borderId="16" xfId="0" applyNumberFormat="1" applyFont="1" applyFill="1" applyBorder="1" applyAlignment="1">
      <alignment horizontal="center"/>
    </xf>
    <xf numFmtId="0" fontId="11" fillId="32" borderId="23" xfId="0" applyFont="1" applyFill="1" applyBorder="1" applyAlignment="1">
      <alignment horizontal="center"/>
    </xf>
    <xf numFmtId="9" fontId="11" fillId="32" borderId="18" xfId="0" applyNumberFormat="1" applyFont="1" applyFill="1" applyBorder="1" applyAlignment="1">
      <alignment horizontal="center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E84A1A"/>
      <color rgb="FF00FFC4"/>
      <color rgb="FF0055FF"/>
      <color rgb="FFC0C0C0"/>
      <color rgb="FF00FF11"/>
      <color rgb="FFF2FFAE"/>
      <color rgb="FFC8FFAE"/>
      <color rgb="FF8DF560"/>
      <color rgb="FFFFAA00"/>
      <color rgb="FFFF80A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9.png"/><Relationship Id="rId1" Type="http://schemas.openxmlformats.org/officeDocument/2006/relationships/image" Target="../media/image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2406015</xdr:colOff>
      <xdr:row>63</xdr:row>
      <xdr:rowOff>93345</xdr:rowOff>
    </xdr:from>
    <xdr:to>
      <xdr:col>13</xdr:col>
      <xdr:colOff>4406542</xdr:colOff>
      <xdr:row>75</xdr:row>
      <xdr:rowOff>167972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320135" y="21025485"/>
          <a:ext cx="2000527" cy="2280617"/>
        </a:xfrm>
        <a:prstGeom prst="rect">
          <a:avLst/>
        </a:prstGeom>
      </xdr:spPr>
    </xdr:pic>
    <xdr:clientData/>
  </xdr:twoCellAnchor>
  <xdr:twoCellAnchor editAs="oneCell">
    <xdr:from>
      <xdr:col>10</xdr:col>
      <xdr:colOff>257175</xdr:colOff>
      <xdr:row>61</xdr:row>
      <xdr:rowOff>9525</xdr:rowOff>
    </xdr:from>
    <xdr:to>
      <xdr:col>12</xdr:col>
      <xdr:colOff>390783</xdr:colOff>
      <xdr:row>74</xdr:row>
      <xdr:rowOff>2252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300335" y="16346805"/>
          <a:ext cx="1848108" cy="2385407"/>
        </a:xfrm>
        <a:prstGeom prst="rect">
          <a:avLst/>
        </a:prstGeom>
      </xdr:spPr>
    </xdr:pic>
    <xdr:clientData/>
  </xdr:twoCellAnchor>
  <xdr:twoCellAnchor editAs="oneCell">
    <xdr:from>
      <xdr:col>13</xdr:col>
      <xdr:colOff>563880</xdr:colOff>
      <xdr:row>60</xdr:row>
      <xdr:rowOff>53340</xdr:rowOff>
    </xdr:from>
    <xdr:to>
      <xdr:col>13</xdr:col>
      <xdr:colOff>2126198</xdr:colOff>
      <xdr:row>74</xdr:row>
      <xdr:rowOff>124205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4782800" y="16680180"/>
          <a:ext cx="1562318" cy="2646425"/>
        </a:xfrm>
        <a:prstGeom prst="rect">
          <a:avLst/>
        </a:prstGeom>
      </xdr:spPr>
    </xdr:pic>
    <xdr:clientData/>
  </xdr:twoCellAnchor>
  <xdr:twoCellAnchor editAs="oneCell">
    <xdr:from>
      <xdr:col>13</xdr:col>
      <xdr:colOff>2743200</xdr:colOff>
      <xdr:row>54</xdr:row>
      <xdr:rowOff>22860</xdr:rowOff>
    </xdr:from>
    <xdr:to>
      <xdr:col>13</xdr:col>
      <xdr:colOff>5017205</xdr:colOff>
      <xdr:row>61</xdr:row>
      <xdr:rowOff>161283</xdr:rowOff>
    </xdr:to>
    <xdr:pic>
      <xdr:nvPicPr>
        <xdr:cNvPr id="9" name="Picture 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6962120" y="15552420"/>
          <a:ext cx="2274005" cy="1418583"/>
        </a:xfrm>
        <a:prstGeom prst="rect">
          <a:avLst/>
        </a:prstGeom>
      </xdr:spPr>
    </xdr:pic>
    <xdr:clientData/>
  </xdr:twoCellAnchor>
  <xdr:twoCellAnchor editAs="oneCell">
    <xdr:from>
      <xdr:col>13</xdr:col>
      <xdr:colOff>1516380</xdr:colOff>
      <xdr:row>81</xdr:row>
      <xdr:rowOff>7620</xdr:rowOff>
    </xdr:from>
    <xdr:to>
      <xdr:col>13</xdr:col>
      <xdr:colOff>3193014</xdr:colOff>
      <xdr:row>85</xdr:row>
      <xdr:rowOff>87744</xdr:rowOff>
    </xdr:to>
    <xdr:pic>
      <xdr:nvPicPr>
        <xdr:cNvPr id="8" name="Picture 7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5735300" y="22707600"/>
          <a:ext cx="1676634" cy="819264"/>
        </a:xfrm>
        <a:prstGeom prst="rect">
          <a:avLst/>
        </a:prstGeom>
      </xdr:spPr>
    </xdr:pic>
    <xdr:clientData/>
  </xdr:twoCellAnchor>
  <xdr:twoCellAnchor editAs="oneCell">
    <xdr:from>
      <xdr:col>13</xdr:col>
      <xdr:colOff>3162300</xdr:colOff>
      <xdr:row>90</xdr:row>
      <xdr:rowOff>114300</xdr:rowOff>
    </xdr:from>
    <xdr:to>
      <xdr:col>13</xdr:col>
      <xdr:colOff>5105400</xdr:colOff>
      <xdr:row>109</xdr:row>
      <xdr:rowOff>68580</xdr:rowOff>
    </xdr:to>
    <xdr:pic>
      <xdr:nvPicPr>
        <xdr:cNvPr id="11" name="Picture 10"/>
        <xdr:cNvPicPr/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81220" y="22273260"/>
          <a:ext cx="1943100" cy="3474720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109</xdr:row>
      <xdr:rowOff>0</xdr:rowOff>
    </xdr:from>
    <xdr:to>
      <xdr:col>13</xdr:col>
      <xdr:colOff>1600423</xdr:colOff>
      <xdr:row>114</xdr:row>
      <xdr:rowOff>51572</xdr:rowOff>
    </xdr:to>
    <xdr:pic>
      <xdr:nvPicPr>
        <xdr:cNvPr id="12" name="Picture 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4218920" y="25679400"/>
          <a:ext cx="1600423" cy="98121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19050</xdr:colOff>
      <xdr:row>0</xdr:row>
      <xdr:rowOff>133350</xdr:rowOff>
    </xdr:from>
    <xdr:to>
      <xdr:col>27</xdr:col>
      <xdr:colOff>543849</xdr:colOff>
      <xdr:row>42</xdr:row>
      <xdr:rowOff>163046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82250" y="133350"/>
          <a:ext cx="6620799" cy="8030696"/>
        </a:xfrm>
        <a:prstGeom prst="rect">
          <a:avLst/>
        </a:prstGeom>
      </xdr:spPr>
    </xdr:pic>
    <xdr:clientData/>
  </xdr:twoCellAnchor>
  <xdr:twoCellAnchor editAs="oneCell">
    <xdr:from>
      <xdr:col>2</xdr:col>
      <xdr:colOff>419100</xdr:colOff>
      <xdr:row>1</xdr:row>
      <xdr:rowOff>123825</xdr:rowOff>
    </xdr:from>
    <xdr:to>
      <xdr:col>13</xdr:col>
      <xdr:colOff>477194</xdr:colOff>
      <xdr:row>45</xdr:row>
      <xdr:rowOff>115469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38300" y="314325"/>
          <a:ext cx="6763694" cy="83736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20"/>
  <sheetViews>
    <sheetView workbookViewId="0">
      <pane ySplit="2" topLeftCell="A3" activePane="bottomLeft" state="frozen"/>
      <selection pane="bottomLeft" activeCell="A4" sqref="A4"/>
    </sheetView>
  </sheetViews>
  <sheetFormatPr defaultColWidth="14.44140625" defaultRowHeight="15" customHeight="1"/>
  <cols>
    <col min="1" max="1" width="23" customWidth="1"/>
    <col min="2" max="2" width="38.5546875" customWidth="1"/>
    <col min="3" max="3" width="11.44140625" customWidth="1"/>
    <col min="4" max="4" width="10.6640625" customWidth="1"/>
    <col min="5" max="6" width="11.88671875" customWidth="1"/>
    <col min="7" max="7" width="9.44140625" style="113" customWidth="1"/>
    <col min="8" max="8" width="56" style="113" customWidth="1"/>
    <col min="9" max="9" width="16.6640625" bestFit="1" customWidth="1"/>
    <col min="10" max="10" width="13.109375" customWidth="1"/>
    <col min="11" max="11" width="14.6640625" bestFit="1" customWidth="1"/>
  </cols>
  <sheetData>
    <row r="1" spans="1:11" ht="14.4">
      <c r="A1" s="268" t="s">
        <v>0</v>
      </c>
      <c r="B1" s="269"/>
      <c r="C1" s="269"/>
      <c r="D1" s="269"/>
      <c r="E1" s="269"/>
      <c r="F1" s="269"/>
      <c r="G1" s="269"/>
      <c r="H1" s="269"/>
      <c r="J1" s="2"/>
    </row>
    <row r="2" spans="1:11" ht="72">
      <c r="A2" s="3" t="s">
        <v>1</v>
      </c>
      <c r="B2" s="4" t="s">
        <v>2</v>
      </c>
      <c r="C2" s="4" t="s">
        <v>3</v>
      </c>
      <c r="D2" s="4" t="s">
        <v>4</v>
      </c>
      <c r="E2" s="132" t="s">
        <v>5</v>
      </c>
      <c r="F2" s="4" t="s">
        <v>6</v>
      </c>
      <c r="G2" s="3" t="s">
        <v>7</v>
      </c>
      <c r="H2" s="119" t="s">
        <v>8</v>
      </c>
      <c r="I2" t="s">
        <v>262</v>
      </c>
      <c r="J2" s="2" t="s">
        <v>263</v>
      </c>
      <c r="K2" t="s">
        <v>264</v>
      </c>
    </row>
    <row r="3" spans="1:11" ht="14.4">
      <c r="A3" s="270" t="s">
        <v>9</v>
      </c>
      <c r="B3" s="271"/>
      <c r="C3" s="271"/>
      <c r="D3" s="271"/>
      <c r="E3" s="271"/>
      <c r="F3" s="271"/>
      <c r="G3" s="271"/>
      <c r="H3" s="272"/>
      <c r="J3" s="2"/>
    </row>
    <row r="4" spans="1:11" ht="28.8">
      <c r="A4" s="5" t="s">
        <v>10</v>
      </c>
      <c r="B4" s="6" t="s">
        <v>11</v>
      </c>
      <c r="C4" s="7" t="s">
        <v>12</v>
      </c>
      <c r="D4" s="8">
        <v>3.79</v>
      </c>
      <c r="E4" s="8">
        <v>3.62</v>
      </c>
      <c r="F4" s="8">
        <v>0.76</v>
      </c>
      <c r="G4" s="108"/>
      <c r="H4" s="120"/>
      <c r="J4" s="2"/>
    </row>
    <row r="5" spans="1:11" ht="28.8">
      <c r="A5" s="9" t="s">
        <v>13</v>
      </c>
      <c r="B5" s="10" t="s">
        <v>14</v>
      </c>
      <c r="C5" s="11" t="s">
        <v>15</v>
      </c>
      <c r="D5" s="12">
        <v>7.87</v>
      </c>
      <c r="E5" s="12">
        <v>8.09</v>
      </c>
      <c r="F5" s="12">
        <v>7.9</v>
      </c>
      <c r="G5" s="23">
        <v>7.87</v>
      </c>
      <c r="H5" s="121"/>
      <c r="J5" s="2"/>
    </row>
    <row r="6" spans="1:11" ht="14.4">
      <c r="A6" s="9" t="s">
        <v>16</v>
      </c>
      <c r="B6" s="10" t="s">
        <v>17</v>
      </c>
      <c r="C6" s="13">
        <v>29944</v>
      </c>
      <c r="D6" s="12">
        <v>2.38</v>
      </c>
      <c r="E6" s="12">
        <v>2.2400000000000002</v>
      </c>
      <c r="F6" s="12">
        <v>0</v>
      </c>
      <c r="G6" s="109"/>
      <c r="H6" s="17"/>
      <c r="J6" s="2"/>
    </row>
    <row r="7" spans="1:11" ht="28.8">
      <c r="A7" s="9" t="s">
        <v>18</v>
      </c>
      <c r="B7" s="10" t="s">
        <v>19</v>
      </c>
      <c r="C7" s="15" t="s">
        <v>20</v>
      </c>
      <c r="D7" s="12">
        <v>15.48</v>
      </c>
      <c r="E7" s="12">
        <v>15.35</v>
      </c>
      <c r="F7" s="12">
        <v>9.8000000000000007</v>
      </c>
      <c r="G7" s="23">
        <v>15.48</v>
      </c>
      <c r="H7" s="121"/>
      <c r="J7" s="2"/>
    </row>
    <row r="8" spans="1:11" ht="14.4">
      <c r="A8" s="9" t="s">
        <v>21</v>
      </c>
      <c r="B8" s="10" t="s">
        <v>22</v>
      </c>
      <c r="C8" s="13">
        <v>31407</v>
      </c>
      <c r="D8" s="12">
        <v>6.45</v>
      </c>
      <c r="E8" s="12">
        <v>6.95</v>
      </c>
      <c r="F8" s="12">
        <v>0.67</v>
      </c>
      <c r="G8" s="109"/>
      <c r="H8" s="17"/>
      <c r="J8" s="2"/>
    </row>
    <row r="9" spans="1:11" ht="14.4">
      <c r="A9" s="9" t="s">
        <v>23</v>
      </c>
      <c r="B9" s="10" t="s">
        <v>24</v>
      </c>
      <c r="C9" s="13">
        <v>31764</v>
      </c>
      <c r="D9" s="12">
        <v>1.68</v>
      </c>
      <c r="E9" s="12">
        <v>1.66</v>
      </c>
      <c r="F9" s="12">
        <v>1.63</v>
      </c>
      <c r="G9" s="23">
        <v>1.68</v>
      </c>
      <c r="H9" s="121"/>
      <c r="J9" s="2"/>
    </row>
    <row r="10" spans="1:11" ht="14.4">
      <c r="A10" s="9" t="s">
        <v>25</v>
      </c>
      <c r="B10" s="10" t="s">
        <v>26</v>
      </c>
      <c r="C10" s="13">
        <v>32931</v>
      </c>
      <c r="D10" s="12">
        <v>2.38</v>
      </c>
      <c r="E10" s="12">
        <v>2</v>
      </c>
      <c r="F10" s="12">
        <v>1.98</v>
      </c>
      <c r="G10" s="109"/>
      <c r="H10" s="17"/>
      <c r="J10" s="2"/>
    </row>
    <row r="11" spans="1:11" ht="14.4">
      <c r="A11" s="9" t="s">
        <v>27</v>
      </c>
      <c r="B11" s="10" t="s">
        <v>28</v>
      </c>
      <c r="C11" s="13">
        <v>33121</v>
      </c>
      <c r="D11" s="12">
        <v>0.75</v>
      </c>
      <c r="E11" s="12">
        <v>0.63</v>
      </c>
      <c r="F11" s="12">
        <v>0.6</v>
      </c>
      <c r="G11" s="109"/>
      <c r="H11" s="17"/>
      <c r="J11" s="2"/>
    </row>
    <row r="12" spans="1:11" ht="14.4">
      <c r="A12" s="9" t="s">
        <v>29</v>
      </c>
      <c r="B12" s="16" t="s">
        <v>30</v>
      </c>
      <c r="C12" s="13">
        <v>33596</v>
      </c>
      <c r="D12" s="12">
        <v>4</v>
      </c>
      <c r="E12" s="12">
        <v>4.8</v>
      </c>
      <c r="F12" s="12">
        <v>4.74</v>
      </c>
      <c r="G12" s="23">
        <v>4</v>
      </c>
      <c r="H12" s="122"/>
      <c r="J12" s="2"/>
    </row>
    <row r="13" spans="1:11" ht="14.4">
      <c r="A13" s="9" t="s">
        <v>31</v>
      </c>
      <c r="B13" s="10" t="s">
        <v>32</v>
      </c>
      <c r="C13" s="13">
        <v>34330</v>
      </c>
      <c r="D13" s="12">
        <v>2.14</v>
      </c>
      <c r="E13" s="12">
        <v>2.14</v>
      </c>
      <c r="F13" s="12">
        <v>1.02</v>
      </c>
      <c r="G13" s="23">
        <v>2.14</v>
      </c>
      <c r="H13" s="17" t="s">
        <v>33</v>
      </c>
      <c r="J13" s="2"/>
    </row>
    <row r="14" spans="1:11" ht="14.4">
      <c r="A14" s="9" t="s">
        <v>34</v>
      </c>
      <c r="B14" s="10" t="s">
        <v>35</v>
      </c>
      <c r="C14" s="13">
        <v>34332</v>
      </c>
      <c r="D14" s="12">
        <v>3.79</v>
      </c>
      <c r="E14" s="12">
        <v>3.79</v>
      </c>
      <c r="F14" s="12">
        <v>2.25</v>
      </c>
      <c r="G14" s="23">
        <v>3.79</v>
      </c>
      <c r="H14" s="17" t="s">
        <v>33</v>
      </c>
      <c r="J14" s="2"/>
    </row>
    <row r="15" spans="1:11" ht="14.4">
      <c r="A15" s="9" t="s">
        <v>36</v>
      </c>
      <c r="B15" s="10" t="s">
        <v>37</v>
      </c>
      <c r="C15" s="13">
        <v>34699</v>
      </c>
      <c r="D15" s="12">
        <v>1.36</v>
      </c>
      <c r="E15" s="12">
        <v>1.36</v>
      </c>
      <c r="F15" s="12">
        <v>0</v>
      </c>
      <c r="G15" s="109"/>
      <c r="H15" s="17"/>
      <c r="J15" s="2"/>
    </row>
    <row r="16" spans="1:11" ht="14.4">
      <c r="A16" s="9" t="s">
        <v>38</v>
      </c>
      <c r="B16" s="10" t="s">
        <v>39</v>
      </c>
      <c r="C16" s="13">
        <v>34702</v>
      </c>
      <c r="D16" s="12">
        <v>6.8</v>
      </c>
      <c r="E16" s="12">
        <v>6.85</v>
      </c>
      <c r="F16" s="12">
        <v>6.71</v>
      </c>
      <c r="G16" s="109"/>
      <c r="H16" s="17"/>
      <c r="J16" s="2"/>
    </row>
    <row r="17" spans="1:10" ht="14.4">
      <c r="A17" s="9" t="s">
        <v>40</v>
      </c>
      <c r="B17" s="10" t="s">
        <v>41</v>
      </c>
      <c r="C17" s="13">
        <v>34927</v>
      </c>
      <c r="D17" s="12">
        <v>0.25</v>
      </c>
      <c r="E17" s="12">
        <v>0.23</v>
      </c>
      <c r="F17" s="12">
        <v>0</v>
      </c>
      <c r="G17" s="109"/>
      <c r="H17" s="17"/>
      <c r="J17" s="2"/>
    </row>
    <row r="18" spans="1:10" ht="14.4">
      <c r="A18" s="9" t="s">
        <v>42</v>
      </c>
      <c r="B18" s="10" t="s">
        <v>43</v>
      </c>
      <c r="C18" s="13">
        <v>35025</v>
      </c>
      <c r="D18" s="12">
        <v>0.1</v>
      </c>
      <c r="E18" s="12">
        <v>0.1</v>
      </c>
      <c r="F18" s="12">
        <v>0</v>
      </c>
      <c r="G18" s="109"/>
      <c r="H18" s="17" t="s">
        <v>33</v>
      </c>
      <c r="J18" s="2"/>
    </row>
    <row r="19" spans="1:10" ht="28.8">
      <c r="A19" s="9" t="s">
        <v>44</v>
      </c>
      <c r="B19" s="10" t="s">
        <v>45</v>
      </c>
      <c r="C19" s="13">
        <v>35039</v>
      </c>
      <c r="D19" s="12">
        <v>1.08</v>
      </c>
      <c r="E19" s="12">
        <v>1.08</v>
      </c>
      <c r="F19" s="12">
        <v>0</v>
      </c>
      <c r="G19" s="23">
        <v>1.08</v>
      </c>
      <c r="H19" s="17" t="s">
        <v>46</v>
      </c>
      <c r="J19" s="2"/>
    </row>
    <row r="20" spans="1:10" ht="28.8">
      <c r="A20" s="9" t="s">
        <v>47</v>
      </c>
      <c r="B20" s="10" t="s">
        <v>45</v>
      </c>
      <c r="C20" s="13">
        <v>35039</v>
      </c>
      <c r="D20" s="12">
        <v>0.75</v>
      </c>
      <c r="E20" s="12">
        <v>0.75</v>
      </c>
      <c r="F20" s="12">
        <v>0</v>
      </c>
      <c r="G20" s="23">
        <v>0.75</v>
      </c>
      <c r="H20" s="18" t="s">
        <v>46</v>
      </c>
      <c r="J20" s="2"/>
    </row>
    <row r="21" spans="1:10" ht="14.4">
      <c r="A21" s="9" t="s">
        <v>48</v>
      </c>
      <c r="B21" s="19" t="s">
        <v>49</v>
      </c>
      <c r="C21" s="13">
        <v>35051</v>
      </c>
      <c r="D21" s="12">
        <v>2.35</v>
      </c>
      <c r="E21" s="12">
        <v>2.35</v>
      </c>
      <c r="F21" s="12">
        <v>1.6</v>
      </c>
      <c r="G21" s="23">
        <v>2.35</v>
      </c>
      <c r="H21" s="18" t="s">
        <v>50</v>
      </c>
      <c r="J21" s="2"/>
    </row>
    <row r="22" spans="1:10" ht="15.75" customHeight="1">
      <c r="A22" s="9" t="s">
        <v>51</v>
      </c>
      <c r="B22" s="10" t="s">
        <v>52</v>
      </c>
      <c r="C22" s="13">
        <v>35124</v>
      </c>
      <c r="D22" s="12">
        <v>2.99</v>
      </c>
      <c r="E22" s="12">
        <v>2.99</v>
      </c>
      <c r="F22" s="12">
        <v>0</v>
      </c>
      <c r="G22" s="109"/>
      <c r="H22" s="18" t="s">
        <v>50</v>
      </c>
      <c r="J22" s="2"/>
    </row>
    <row r="23" spans="1:10" ht="15.75" customHeight="1">
      <c r="A23" s="9" t="s">
        <v>53</v>
      </c>
      <c r="B23" s="10" t="s">
        <v>54</v>
      </c>
      <c r="C23" s="13">
        <v>35156</v>
      </c>
      <c r="D23" s="12">
        <v>5.14</v>
      </c>
      <c r="E23" s="12">
        <v>5.57</v>
      </c>
      <c r="F23" s="12">
        <v>5.04</v>
      </c>
      <c r="G23" s="23">
        <v>5.14</v>
      </c>
      <c r="H23" s="121"/>
      <c r="J23" s="2"/>
    </row>
    <row r="24" spans="1:10" ht="15.75" customHeight="1">
      <c r="A24" s="9" t="s">
        <v>55</v>
      </c>
      <c r="B24" s="10" t="s">
        <v>56</v>
      </c>
      <c r="C24" s="13">
        <v>35174</v>
      </c>
      <c r="D24" s="12">
        <v>22.02</v>
      </c>
      <c r="E24" s="12">
        <v>22.4</v>
      </c>
      <c r="F24" s="12">
        <v>22.4</v>
      </c>
      <c r="G24" s="23">
        <v>22.02</v>
      </c>
      <c r="H24" s="121"/>
      <c r="J24" s="2"/>
    </row>
    <row r="25" spans="1:10" ht="15.75" customHeight="1">
      <c r="A25" s="9" t="s">
        <v>57</v>
      </c>
      <c r="B25" s="2" t="s">
        <v>56</v>
      </c>
      <c r="C25" s="13">
        <v>35173</v>
      </c>
      <c r="D25" s="12">
        <v>1.46</v>
      </c>
      <c r="E25" s="12">
        <v>1.55</v>
      </c>
      <c r="F25" s="12">
        <v>0</v>
      </c>
      <c r="G25" s="23">
        <v>1.46</v>
      </c>
      <c r="H25" s="123"/>
      <c r="J25" s="2"/>
    </row>
    <row r="26" spans="1:10" ht="15.75" customHeight="1">
      <c r="A26" s="9" t="s">
        <v>58</v>
      </c>
      <c r="B26" s="2" t="s">
        <v>56</v>
      </c>
      <c r="C26" s="13">
        <v>35173</v>
      </c>
      <c r="D26" s="12">
        <v>1.06</v>
      </c>
      <c r="E26" s="12">
        <v>1.1100000000000001</v>
      </c>
      <c r="F26" s="12">
        <v>0</v>
      </c>
      <c r="G26" s="23">
        <v>1.06</v>
      </c>
      <c r="H26" s="121"/>
      <c r="J26" s="2"/>
    </row>
    <row r="27" spans="1:10" ht="15.75" customHeight="1">
      <c r="A27" s="9" t="s">
        <v>59</v>
      </c>
      <c r="B27" s="10" t="s">
        <v>60</v>
      </c>
      <c r="C27" s="13">
        <v>35186</v>
      </c>
      <c r="D27" s="12">
        <v>4.3</v>
      </c>
      <c r="E27" s="12">
        <v>4.3</v>
      </c>
      <c r="F27" s="12">
        <v>0.86</v>
      </c>
      <c r="G27" s="109"/>
      <c r="H27" s="18" t="s">
        <v>61</v>
      </c>
      <c r="J27" s="2"/>
    </row>
    <row r="28" spans="1:10" ht="15.75" customHeight="1">
      <c r="A28" s="9" t="s">
        <v>62</v>
      </c>
      <c r="B28" s="19" t="s">
        <v>63</v>
      </c>
      <c r="C28" s="13">
        <v>36504</v>
      </c>
      <c r="D28" s="12">
        <v>19.940000000000001</v>
      </c>
      <c r="E28" s="12">
        <v>19.940000000000001</v>
      </c>
      <c r="F28" s="12">
        <v>15.01</v>
      </c>
      <c r="G28" s="23">
        <v>19.940000000000001</v>
      </c>
      <c r="H28" s="18" t="s">
        <v>50</v>
      </c>
      <c r="J28" s="2"/>
    </row>
    <row r="29" spans="1:10" ht="15.75" customHeight="1">
      <c r="A29" s="9" t="s">
        <v>64</v>
      </c>
      <c r="B29" s="10" t="s">
        <v>65</v>
      </c>
      <c r="C29" s="13">
        <v>36514</v>
      </c>
      <c r="D29" s="12">
        <v>3.52</v>
      </c>
      <c r="E29" s="12">
        <v>3.45</v>
      </c>
      <c r="F29" s="12">
        <v>3.41</v>
      </c>
      <c r="G29" s="23">
        <v>3.52</v>
      </c>
      <c r="H29" s="17"/>
      <c r="J29" s="2"/>
    </row>
    <row r="30" spans="1:10" ht="15.75" customHeight="1">
      <c r="A30" s="9" t="s">
        <v>66</v>
      </c>
      <c r="B30" s="10" t="s">
        <v>67</v>
      </c>
      <c r="C30" s="13">
        <v>37148</v>
      </c>
      <c r="D30" s="12">
        <v>5.2</v>
      </c>
      <c r="E30" s="12">
        <v>6.94</v>
      </c>
      <c r="F30" s="12">
        <v>0</v>
      </c>
      <c r="G30" s="109"/>
      <c r="H30" s="17"/>
      <c r="J30" s="2"/>
    </row>
    <row r="31" spans="1:10" ht="15.75" customHeight="1">
      <c r="A31" s="9" t="s">
        <v>68</v>
      </c>
      <c r="B31" s="10" t="s">
        <v>69</v>
      </c>
      <c r="C31" s="13">
        <v>37247</v>
      </c>
      <c r="D31" s="12">
        <v>0.66</v>
      </c>
      <c r="E31" s="12">
        <v>0.66</v>
      </c>
      <c r="F31" s="12">
        <v>0.06</v>
      </c>
      <c r="G31" s="23">
        <v>0.66</v>
      </c>
      <c r="H31" s="18" t="s">
        <v>50</v>
      </c>
      <c r="J31" s="2"/>
    </row>
    <row r="32" spans="1:10" ht="15.75" customHeight="1">
      <c r="A32" s="9" t="s">
        <v>70</v>
      </c>
      <c r="B32" s="20" t="s">
        <v>71</v>
      </c>
      <c r="C32" s="13">
        <v>37545</v>
      </c>
      <c r="D32" s="12">
        <v>2.93</v>
      </c>
      <c r="E32" s="12">
        <v>2.93</v>
      </c>
      <c r="F32" s="12">
        <v>2.91</v>
      </c>
      <c r="G32" s="23">
        <v>2.93</v>
      </c>
      <c r="H32" s="18" t="s">
        <v>50</v>
      </c>
      <c r="J32" s="2"/>
    </row>
    <row r="33" spans="1:10" ht="15.75" customHeight="1">
      <c r="A33" s="9" t="s">
        <v>72</v>
      </c>
      <c r="B33" s="19" t="s">
        <v>73</v>
      </c>
      <c r="C33" s="13">
        <v>37509</v>
      </c>
      <c r="D33" s="12">
        <v>4.8600000000000003</v>
      </c>
      <c r="E33" s="12">
        <v>4.8600000000000003</v>
      </c>
      <c r="F33" s="12">
        <v>7.0000000000000007E-2</v>
      </c>
      <c r="G33" s="23">
        <v>4.8600000000000003</v>
      </c>
      <c r="H33" s="18" t="s">
        <v>50</v>
      </c>
      <c r="J33" s="2"/>
    </row>
    <row r="34" spans="1:10" ht="15.75" customHeight="1">
      <c r="A34" s="9" t="s">
        <v>74</v>
      </c>
      <c r="B34" s="10" t="s">
        <v>28</v>
      </c>
      <c r="C34" s="13">
        <v>37518</v>
      </c>
      <c r="D34" s="12">
        <v>1.71</v>
      </c>
      <c r="E34" s="12">
        <v>1.65</v>
      </c>
      <c r="F34" s="12">
        <v>0.62</v>
      </c>
      <c r="G34" s="109"/>
      <c r="H34" s="17"/>
      <c r="J34" s="2"/>
    </row>
    <row r="35" spans="1:10" ht="15.75" customHeight="1">
      <c r="A35" s="9" t="s">
        <v>75</v>
      </c>
      <c r="B35" s="10" t="s">
        <v>76</v>
      </c>
      <c r="C35" s="13">
        <v>37610</v>
      </c>
      <c r="D35" s="12">
        <v>4.29</v>
      </c>
      <c r="E35" s="12">
        <v>4.3099999999999996</v>
      </c>
      <c r="F35" s="12">
        <v>0.81</v>
      </c>
      <c r="G35" s="109"/>
      <c r="H35" s="17"/>
      <c r="J35" s="2"/>
    </row>
    <row r="36" spans="1:10" ht="15.75" customHeight="1">
      <c r="A36" s="9" t="s">
        <v>77</v>
      </c>
      <c r="B36" s="16" t="s">
        <v>78</v>
      </c>
      <c r="C36" s="13">
        <v>37802</v>
      </c>
      <c r="D36" s="12">
        <v>4.9000000000000004</v>
      </c>
      <c r="E36" s="12">
        <v>4.9000000000000004</v>
      </c>
      <c r="F36" s="12">
        <v>0.85</v>
      </c>
      <c r="G36" s="109"/>
      <c r="H36" s="18" t="s">
        <v>50</v>
      </c>
      <c r="J36" s="2"/>
    </row>
    <row r="37" spans="1:10" ht="15.75" customHeight="1">
      <c r="A37" s="9" t="s">
        <v>79</v>
      </c>
      <c r="B37" s="10" t="s">
        <v>56</v>
      </c>
      <c r="C37" s="13">
        <v>37963</v>
      </c>
      <c r="D37" s="12">
        <v>9.93</v>
      </c>
      <c r="E37" s="12">
        <v>9.9</v>
      </c>
      <c r="F37" s="12">
        <v>5.48</v>
      </c>
      <c r="G37" s="23">
        <v>9.93</v>
      </c>
      <c r="H37" s="121"/>
      <c r="J37" s="2"/>
    </row>
    <row r="38" spans="1:10" ht="15.75" customHeight="1">
      <c r="A38" s="9" t="s">
        <v>80</v>
      </c>
      <c r="B38" s="10" t="s">
        <v>56</v>
      </c>
      <c r="C38" s="13">
        <v>37963</v>
      </c>
      <c r="D38" s="12">
        <v>17.149999999999999</v>
      </c>
      <c r="E38" s="12">
        <v>17.940000000000001</v>
      </c>
      <c r="F38" s="12">
        <v>7.2</v>
      </c>
      <c r="G38" s="23">
        <v>17.149999999999999</v>
      </c>
      <c r="H38" s="121"/>
      <c r="J38" s="2"/>
    </row>
    <row r="39" spans="1:10" ht="15.75" customHeight="1">
      <c r="A39" s="9" t="s">
        <v>81</v>
      </c>
      <c r="B39" s="10" t="s">
        <v>56</v>
      </c>
      <c r="C39" s="13">
        <v>37963</v>
      </c>
      <c r="D39" s="12">
        <v>23.42</v>
      </c>
      <c r="E39" s="12">
        <v>23.4</v>
      </c>
      <c r="F39" s="12">
        <v>13.03</v>
      </c>
      <c r="G39" s="23">
        <v>23.42</v>
      </c>
      <c r="H39" s="121"/>
      <c r="J39" s="2"/>
    </row>
    <row r="40" spans="1:10" ht="15.75" customHeight="1">
      <c r="A40" s="9" t="s">
        <v>82</v>
      </c>
      <c r="B40" s="10" t="s">
        <v>56</v>
      </c>
      <c r="C40" s="13">
        <v>37963</v>
      </c>
      <c r="D40" s="12">
        <v>4.3499999999999996</v>
      </c>
      <c r="E40" s="12">
        <v>4.2</v>
      </c>
      <c r="F40" s="12">
        <v>1.97</v>
      </c>
      <c r="G40" s="23">
        <v>4.3499999999999996</v>
      </c>
      <c r="H40" s="121"/>
      <c r="J40" s="2"/>
    </row>
    <row r="41" spans="1:10" ht="15.75" customHeight="1">
      <c r="A41" s="9" t="s">
        <v>83</v>
      </c>
      <c r="B41" s="10" t="s">
        <v>56</v>
      </c>
      <c r="C41" s="13">
        <v>37963</v>
      </c>
      <c r="D41" s="12">
        <v>15.19</v>
      </c>
      <c r="E41" s="12">
        <v>16.2</v>
      </c>
      <c r="F41" s="12">
        <v>5.52</v>
      </c>
      <c r="G41" s="23">
        <v>15.19</v>
      </c>
      <c r="H41" s="121"/>
      <c r="J41" s="2"/>
    </row>
    <row r="42" spans="1:10" ht="15.75" customHeight="1">
      <c r="A42" s="9" t="s">
        <v>84</v>
      </c>
      <c r="B42" s="10" t="s">
        <v>56</v>
      </c>
      <c r="C42" s="13">
        <v>37963</v>
      </c>
      <c r="D42" s="12">
        <v>3.93</v>
      </c>
      <c r="E42" s="12">
        <v>3.95</v>
      </c>
      <c r="F42" s="12">
        <v>2.04</v>
      </c>
      <c r="G42" s="23">
        <v>3.93</v>
      </c>
      <c r="H42" s="121"/>
      <c r="J42" s="2"/>
    </row>
    <row r="43" spans="1:10" ht="15.75" customHeight="1">
      <c r="A43" s="9" t="s">
        <v>85</v>
      </c>
      <c r="B43" s="10" t="s">
        <v>56</v>
      </c>
      <c r="C43" s="13">
        <v>37963</v>
      </c>
      <c r="D43" s="12">
        <v>12.99</v>
      </c>
      <c r="E43" s="12">
        <v>13.3</v>
      </c>
      <c r="F43" s="12">
        <v>7.03</v>
      </c>
      <c r="G43" s="23">
        <v>12.99</v>
      </c>
      <c r="H43" s="121"/>
      <c r="J43" s="2"/>
    </row>
    <row r="44" spans="1:10" ht="15" customHeight="1">
      <c r="A44" s="9" t="s">
        <v>86</v>
      </c>
      <c r="B44" s="10" t="s">
        <v>87</v>
      </c>
      <c r="C44" s="13">
        <v>38134</v>
      </c>
      <c r="D44" s="12">
        <v>12.77</v>
      </c>
      <c r="E44" s="12">
        <v>12.7</v>
      </c>
      <c r="F44" s="12">
        <v>2.13</v>
      </c>
      <c r="G44" s="109"/>
      <c r="H44" s="17"/>
      <c r="J44" s="2"/>
    </row>
    <row r="45" spans="1:10" ht="69" customHeight="1">
      <c r="A45" s="9" t="s">
        <v>88</v>
      </c>
      <c r="B45" s="19" t="s">
        <v>56</v>
      </c>
      <c r="C45" s="21">
        <v>38152</v>
      </c>
      <c r="D45" s="12">
        <v>13.5</v>
      </c>
      <c r="E45" s="12">
        <v>8.7799999999999994</v>
      </c>
      <c r="F45" s="12">
        <v>7.0000000000000007E-2</v>
      </c>
      <c r="G45" s="109"/>
      <c r="H45" s="18" t="s">
        <v>89</v>
      </c>
      <c r="J45" s="2"/>
    </row>
    <row r="46" spans="1:10" ht="32.25" customHeight="1">
      <c r="A46" s="9" t="s">
        <v>90</v>
      </c>
      <c r="B46" s="10" t="s">
        <v>91</v>
      </c>
      <c r="C46" s="22" t="s">
        <v>91</v>
      </c>
      <c r="D46" s="12"/>
      <c r="E46" s="12">
        <v>4.0999999999999996</v>
      </c>
      <c r="F46" s="12">
        <v>0</v>
      </c>
      <c r="G46" s="109"/>
      <c r="H46" s="18" t="s">
        <v>92</v>
      </c>
      <c r="J46" s="2"/>
    </row>
    <row r="47" spans="1:10" ht="15.75" customHeight="1">
      <c r="A47" s="9" t="s">
        <v>93</v>
      </c>
      <c r="B47" s="10" t="s">
        <v>94</v>
      </c>
      <c r="C47" s="13">
        <v>38017</v>
      </c>
      <c r="D47" s="12">
        <v>1.48</v>
      </c>
      <c r="E47" s="12">
        <v>1.48</v>
      </c>
      <c r="F47" s="23">
        <v>1.48</v>
      </c>
      <c r="G47" s="23">
        <v>1.48</v>
      </c>
      <c r="H47" s="18" t="s">
        <v>50</v>
      </c>
      <c r="J47" s="2"/>
    </row>
    <row r="48" spans="1:10" ht="15.75" customHeight="1">
      <c r="A48" s="9" t="s">
        <v>95</v>
      </c>
      <c r="B48" s="16" t="s">
        <v>96</v>
      </c>
      <c r="C48" s="13">
        <v>38344</v>
      </c>
      <c r="D48" s="12">
        <v>1</v>
      </c>
      <c r="E48" s="12">
        <v>1.07</v>
      </c>
      <c r="F48" s="12">
        <v>0.14000000000000001</v>
      </c>
      <c r="G48" s="109"/>
      <c r="H48" s="17"/>
      <c r="J48" s="2"/>
    </row>
    <row r="49" spans="1:26" ht="15.75" customHeight="1">
      <c r="A49" s="9" t="s">
        <v>97</v>
      </c>
      <c r="B49" s="10" t="s">
        <v>98</v>
      </c>
      <c r="C49" s="13">
        <v>38523</v>
      </c>
      <c r="D49" s="12">
        <v>1.71</v>
      </c>
      <c r="E49" s="12">
        <v>1.71</v>
      </c>
      <c r="F49" s="12">
        <v>0.18</v>
      </c>
      <c r="G49" s="23">
        <v>1.71</v>
      </c>
      <c r="H49" s="17"/>
      <c r="J49" s="2"/>
    </row>
    <row r="50" spans="1:26" ht="15.75" customHeight="1">
      <c r="A50" s="9" t="s">
        <v>99</v>
      </c>
      <c r="B50" s="10" t="s">
        <v>56</v>
      </c>
      <c r="C50" s="13">
        <v>38917</v>
      </c>
      <c r="D50" s="12">
        <v>2.06</v>
      </c>
      <c r="E50" s="12">
        <v>2.2000000000000002</v>
      </c>
      <c r="F50" s="12">
        <v>1.66</v>
      </c>
      <c r="G50" s="23">
        <v>2.06</v>
      </c>
      <c r="H50" s="17"/>
      <c r="J50" s="2"/>
    </row>
    <row r="51" spans="1:26" ht="15.75" customHeight="1">
      <c r="A51" s="9" t="s">
        <v>100</v>
      </c>
      <c r="B51" s="20" t="s">
        <v>101</v>
      </c>
      <c r="C51" s="13">
        <v>38967</v>
      </c>
      <c r="D51" s="12">
        <v>1.9</v>
      </c>
      <c r="E51" s="12">
        <v>1.9</v>
      </c>
      <c r="F51" s="12">
        <v>0</v>
      </c>
      <c r="G51" s="109"/>
      <c r="H51" s="18" t="s">
        <v>50</v>
      </c>
      <c r="J51" s="2"/>
    </row>
    <row r="52" spans="1:26" ht="15.75" customHeight="1">
      <c r="A52" s="9" t="s">
        <v>102</v>
      </c>
      <c r="B52" s="10" t="s">
        <v>103</v>
      </c>
      <c r="C52" s="13">
        <v>39023</v>
      </c>
      <c r="D52" s="12">
        <v>8.5299999999999994</v>
      </c>
      <c r="E52" s="12">
        <v>8.5</v>
      </c>
      <c r="F52" s="12">
        <v>1.46</v>
      </c>
      <c r="G52" s="23">
        <v>8.5299999999999994</v>
      </c>
      <c r="H52" s="17"/>
      <c r="J52" s="2"/>
    </row>
    <row r="53" spans="1:26" ht="15.75" customHeight="1">
      <c r="A53" s="24" t="s">
        <v>104</v>
      </c>
      <c r="B53" s="25" t="s">
        <v>105</v>
      </c>
      <c r="C53" s="26" t="s">
        <v>106</v>
      </c>
      <c r="D53" s="27"/>
      <c r="E53" s="27"/>
      <c r="F53" s="27"/>
      <c r="G53" s="110"/>
      <c r="H53" s="124"/>
      <c r="I53" s="28"/>
      <c r="J53" s="29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</row>
    <row r="54" spans="1:26" ht="15.75" customHeight="1">
      <c r="A54" s="9" t="s">
        <v>107</v>
      </c>
      <c r="B54" s="10" t="s">
        <v>108</v>
      </c>
      <c r="C54" s="13">
        <v>39955</v>
      </c>
      <c r="D54" s="12">
        <v>3.46</v>
      </c>
      <c r="E54" s="12">
        <v>3.5</v>
      </c>
      <c r="F54" s="12">
        <v>0.35</v>
      </c>
      <c r="G54" s="109"/>
      <c r="H54" s="17"/>
      <c r="J54" s="2"/>
    </row>
    <row r="55" spans="1:26" ht="15.75" customHeight="1">
      <c r="A55" s="9" t="s">
        <v>109</v>
      </c>
      <c r="B55" s="10" t="s">
        <v>110</v>
      </c>
      <c r="C55" s="13">
        <v>40050</v>
      </c>
      <c r="D55" s="12">
        <v>1.81</v>
      </c>
      <c r="E55" s="12">
        <v>1.81</v>
      </c>
      <c r="F55" s="12">
        <v>0</v>
      </c>
      <c r="G55" s="109"/>
      <c r="H55" s="18" t="s">
        <v>50</v>
      </c>
      <c r="J55" s="2"/>
    </row>
    <row r="56" spans="1:26" ht="15.75" customHeight="1">
      <c r="A56" s="9" t="s">
        <v>111</v>
      </c>
      <c r="B56" s="10" t="s">
        <v>112</v>
      </c>
      <c r="C56" s="13">
        <v>40042</v>
      </c>
      <c r="D56" s="12">
        <v>2.87</v>
      </c>
      <c r="E56" s="12">
        <v>2.87</v>
      </c>
      <c r="F56" s="12">
        <v>0.45</v>
      </c>
      <c r="G56" s="109"/>
      <c r="H56" s="18" t="s">
        <v>50</v>
      </c>
      <c r="J56" s="2"/>
    </row>
    <row r="57" spans="1:26" ht="15.75" customHeight="1">
      <c r="A57" s="9" t="s">
        <v>113</v>
      </c>
      <c r="B57" s="19" t="s">
        <v>114</v>
      </c>
      <c r="C57" s="13">
        <v>40177</v>
      </c>
      <c r="D57" s="12">
        <v>1.4</v>
      </c>
      <c r="E57" s="12">
        <v>1.41</v>
      </c>
      <c r="F57" s="12">
        <v>0.88</v>
      </c>
      <c r="G57" s="23">
        <v>1.4</v>
      </c>
      <c r="H57" s="18" t="s">
        <v>115</v>
      </c>
      <c r="J57" s="2"/>
    </row>
    <row r="58" spans="1:26" ht="43.5" customHeight="1">
      <c r="A58" s="9" t="s">
        <v>116</v>
      </c>
      <c r="B58" s="16" t="s">
        <v>117</v>
      </c>
      <c r="C58" s="30" t="s">
        <v>118</v>
      </c>
      <c r="D58" s="12">
        <v>1.03</v>
      </c>
      <c r="E58" s="12">
        <v>1.03</v>
      </c>
      <c r="F58" s="12">
        <v>0.26</v>
      </c>
      <c r="G58" s="109"/>
      <c r="H58" s="17"/>
      <c r="J58" s="2"/>
    </row>
    <row r="59" spans="1:26" ht="15.75" customHeight="1">
      <c r="A59" s="9" t="s">
        <v>119</v>
      </c>
      <c r="B59" s="10" t="s">
        <v>120</v>
      </c>
      <c r="C59" s="13">
        <v>40464</v>
      </c>
      <c r="D59" s="12">
        <v>1.21</v>
      </c>
      <c r="E59" s="12">
        <v>1.21</v>
      </c>
      <c r="F59" s="12">
        <v>0</v>
      </c>
      <c r="G59" s="109"/>
      <c r="H59" s="18" t="s">
        <v>50</v>
      </c>
      <c r="J59" s="2"/>
    </row>
    <row r="60" spans="1:26" ht="15.75" customHeight="1">
      <c r="A60" s="9" t="s">
        <v>121</v>
      </c>
      <c r="B60" s="10" t="s">
        <v>122</v>
      </c>
      <c r="C60" s="13">
        <v>40604</v>
      </c>
      <c r="D60" s="12">
        <v>2.61</v>
      </c>
      <c r="E60" s="12">
        <v>2.61</v>
      </c>
      <c r="F60" s="12">
        <v>0</v>
      </c>
      <c r="G60" s="23">
        <v>2.61</v>
      </c>
      <c r="H60" s="121"/>
      <c r="J60" s="2"/>
    </row>
    <row r="61" spans="1:26" ht="15.75" customHeight="1">
      <c r="A61" s="9" t="s">
        <v>123</v>
      </c>
      <c r="B61" s="10" t="s">
        <v>124</v>
      </c>
      <c r="C61" s="13">
        <v>40577</v>
      </c>
      <c r="D61" s="12">
        <v>1.04</v>
      </c>
      <c r="E61" s="12">
        <v>1.05</v>
      </c>
      <c r="F61" s="12">
        <v>0</v>
      </c>
      <c r="G61" s="23">
        <f>SUM(D61:D63)</f>
        <v>3.66</v>
      </c>
      <c r="H61" s="18" t="s">
        <v>125</v>
      </c>
      <c r="J61" s="2"/>
    </row>
    <row r="62" spans="1:26" ht="15.75" customHeight="1">
      <c r="A62" s="9" t="s">
        <v>126</v>
      </c>
      <c r="B62" s="10" t="s">
        <v>124</v>
      </c>
      <c r="C62" s="13">
        <v>40577</v>
      </c>
      <c r="D62" s="12">
        <v>1.57</v>
      </c>
      <c r="E62" s="12">
        <v>1.65</v>
      </c>
      <c r="F62" s="12">
        <v>0</v>
      </c>
      <c r="G62" s="23"/>
      <c r="H62" s="125"/>
      <c r="J62" s="2"/>
    </row>
    <row r="63" spans="1:26" ht="15.75" customHeight="1">
      <c r="A63" s="9" t="s">
        <v>127</v>
      </c>
      <c r="B63" s="10" t="s">
        <v>124</v>
      </c>
      <c r="C63" s="13">
        <v>40577</v>
      </c>
      <c r="D63" s="12">
        <v>1.05</v>
      </c>
      <c r="E63" s="12">
        <v>1.05</v>
      </c>
      <c r="F63" s="12">
        <v>0</v>
      </c>
      <c r="G63" s="23"/>
      <c r="H63" s="121"/>
      <c r="J63" s="2"/>
    </row>
    <row r="64" spans="1:26" ht="15.75" customHeight="1">
      <c r="A64" s="9" t="s">
        <v>128</v>
      </c>
      <c r="B64" s="10" t="s">
        <v>56</v>
      </c>
      <c r="C64" s="13">
        <v>40718</v>
      </c>
      <c r="D64" s="12">
        <v>2.66</v>
      </c>
      <c r="E64" s="12">
        <v>2.66</v>
      </c>
      <c r="F64" s="12">
        <v>2.04</v>
      </c>
      <c r="G64" s="109"/>
      <c r="H64" s="17"/>
      <c r="J64" s="2"/>
    </row>
    <row r="65" spans="1:26" ht="15.75" customHeight="1">
      <c r="A65" s="9" t="s">
        <v>129</v>
      </c>
      <c r="B65" s="10" t="s">
        <v>130</v>
      </c>
      <c r="C65" s="13">
        <v>42712</v>
      </c>
      <c r="D65" s="12">
        <v>2.31</v>
      </c>
      <c r="E65" s="12">
        <v>2.31</v>
      </c>
      <c r="F65" s="12">
        <v>0.57999999999999996</v>
      </c>
      <c r="G65" s="109"/>
      <c r="H65" s="17"/>
      <c r="J65" s="2"/>
    </row>
    <row r="66" spans="1:26" ht="15.75" customHeight="1">
      <c r="A66" s="9" t="s">
        <v>131</v>
      </c>
      <c r="B66" s="19" t="s">
        <v>132</v>
      </c>
      <c r="C66" s="31">
        <v>42719</v>
      </c>
      <c r="D66" s="12">
        <v>1</v>
      </c>
      <c r="E66" s="12">
        <v>1.25</v>
      </c>
      <c r="F66" s="12">
        <v>0</v>
      </c>
      <c r="G66" s="109"/>
      <c r="H66" s="18" t="s">
        <v>50</v>
      </c>
      <c r="J66" s="2"/>
    </row>
    <row r="67" spans="1:26" ht="15.75" customHeight="1">
      <c r="A67" s="9" t="s">
        <v>133</v>
      </c>
      <c r="B67" s="10" t="s">
        <v>134</v>
      </c>
      <c r="C67" s="31">
        <v>43064</v>
      </c>
      <c r="D67" s="12">
        <v>4.25</v>
      </c>
      <c r="E67" s="12">
        <v>4.28</v>
      </c>
      <c r="F67" s="12">
        <v>3.1</v>
      </c>
      <c r="G67" s="109"/>
      <c r="H67" s="18" t="s">
        <v>135</v>
      </c>
      <c r="I67" s="32"/>
      <c r="K67" s="2"/>
    </row>
    <row r="68" spans="1:26" ht="15.75" customHeight="1">
      <c r="A68" s="9" t="s">
        <v>136</v>
      </c>
      <c r="B68" s="10" t="s">
        <v>137</v>
      </c>
      <c r="C68" s="13">
        <v>43033</v>
      </c>
      <c r="D68" s="33">
        <v>2.77</v>
      </c>
      <c r="E68" s="33">
        <v>2.72</v>
      </c>
      <c r="F68" s="33">
        <v>1.83</v>
      </c>
      <c r="G68" s="109"/>
      <c r="H68" s="18" t="s">
        <v>138</v>
      </c>
      <c r="I68" s="32"/>
      <c r="K68" s="2"/>
    </row>
    <row r="69" spans="1:26" ht="15.75" customHeight="1">
      <c r="A69" s="9" t="s">
        <v>139</v>
      </c>
      <c r="B69" s="10" t="s">
        <v>140</v>
      </c>
      <c r="C69" s="13">
        <v>43033</v>
      </c>
      <c r="D69" s="33">
        <v>2.2149999999999999</v>
      </c>
      <c r="E69" s="33">
        <v>2.2000000000000002</v>
      </c>
      <c r="F69" s="33">
        <v>0.23</v>
      </c>
      <c r="G69" s="109"/>
      <c r="H69" s="18" t="s">
        <v>138</v>
      </c>
      <c r="I69" s="32"/>
      <c r="K69" s="2"/>
    </row>
    <row r="70" spans="1:26" ht="15.75" customHeight="1">
      <c r="A70" s="9" t="s">
        <v>141</v>
      </c>
      <c r="B70" s="10" t="s">
        <v>142</v>
      </c>
      <c r="C70" s="13">
        <v>44181</v>
      </c>
      <c r="D70" s="33">
        <v>2.38</v>
      </c>
      <c r="E70" s="33">
        <v>2.38</v>
      </c>
      <c r="F70" s="33">
        <v>1.45</v>
      </c>
      <c r="G70" s="109"/>
      <c r="H70" s="18" t="s">
        <v>50</v>
      </c>
      <c r="I70" s="32"/>
      <c r="K70" s="2"/>
    </row>
    <row r="71" spans="1:26" ht="15.75" customHeight="1">
      <c r="A71" s="9" t="s">
        <v>143</v>
      </c>
      <c r="B71" s="10" t="s">
        <v>144</v>
      </c>
      <c r="C71" s="34">
        <v>44104</v>
      </c>
      <c r="D71" s="33">
        <v>1.54</v>
      </c>
      <c r="E71" s="33">
        <v>1.54</v>
      </c>
      <c r="F71" s="33">
        <v>1.41</v>
      </c>
      <c r="G71" s="109"/>
      <c r="H71" s="18" t="s">
        <v>50</v>
      </c>
      <c r="I71" s="32"/>
      <c r="K71" s="2"/>
    </row>
    <row r="72" spans="1:26" ht="15.75" customHeight="1">
      <c r="A72" s="9" t="s">
        <v>145</v>
      </c>
      <c r="B72" s="2" t="s">
        <v>146</v>
      </c>
      <c r="C72" s="35">
        <v>44915</v>
      </c>
      <c r="D72" s="36">
        <v>2.0699999999999998</v>
      </c>
      <c r="E72" s="36">
        <v>2.0699999999999998</v>
      </c>
      <c r="F72" s="33">
        <v>0</v>
      </c>
      <c r="G72" s="109"/>
      <c r="H72" s="18" t="s">
        <v>147</v>
      </c>
      <c r="I72" s="32"/>
      <c r="K72" s="2"/>
    </row>
    <row r="73" spans="1:26" ht="15.75" customHeight="1">
      <c r="A73" s="9" t="s">
        <v>148</v>
      </c>
      <c r="B73" s="2" t="s">
        <v>149</v>
      </c>
      <c r="C73" s="34">
        <v>45089</v>
      </c>
      <c r="D73" s="33">
        <v>15</v>
      </c>
      <c r="E73" s="33">
        <v>15</v>
      </c>
      <c r="F73" s="33">
        <v>4.3099999999999996</v>
      </c>
      <c r="G73" s="109"/>
      <c r="H73" s="18" t="s">
        <v>50</v>
      </c>
      <c r="I73" s="32"/>
      <c r="K73" s="2"/>
    </row>
    <row r="74" spans="1:26" ht="15.75" customHeight="1">
      <c r="A74" s="9" t="s">
        <v>150</v>
      </c>
      <c r="B74" s="2" t="s">
        <v>151</v>
      </c>
      <c r="C74" s="34">
        <v>45089</v>
      </c>
      <c r="D74" s="33">
        <v>5.45</v>
      </c>
      <c r="E74" s="33">
        <v>5.41</v>
      </c>
      <c r="F74" s="33">
        <v>3.21</v>
      </c>
      <c r="G74" s="109"/>
      <c r="H74" s="18" t="s">
        <v>147</v>
      </c>
      <c r="I74" s="32"/>
      <c r="K74" s="2"/>
    </row>
    <row r="75" spans="1:26" ht="15.75" customHeight="1">
      <c r="A75" s="273" t="s">
        <v>152</v>
      </c>
      <c r="B75" s="269"/>
      <c r="C75" s="37"/>
      <c r="D75" s="38">
        <f>SUM(D4:D74)</f>
        <v>337.9849999999999</v>
      </c>
      <c r="E75" s="39">
        <f>SUM(E4:E74)</f>
        <v>342.89</v>
      </c>
      <c r="F75" s="40">
        <f>SUM(F4:F74)</f>
        <v>161.18999999999994</v>
      </c>
      <c r="G75" s="111"/>
      <c r="H75" s="126"/>
    </row>
    <row r="76" spans="1:26" ht="30.75" customHeight="1">
      <c r="A76" s="274" t="s">
        <v>153</v>
      </c>
      <c r="B76" s="275"/>
      <c r="C76" s="41"/>
      <c r="D76" s="42">
        <f>COUNT(D4:D74)</f>
        <v>69</v>
      </c>
      <c r="E76" s="43">
        <f>COUNT(E4:E74)</f>
        <v>70</v>
      </c>
      <c r="F76" s="44"/>
      <c r="G76" s="112"/>
      <c r="H76" s="45" t="s">
        <v>154</v>
      </c>
      <c r="I76" s="46"/>
    </row>
    <row r="77" spans="1:26" ht="15.75" customHeight="1">
      <c r="A77" s="47"/>
      <c r="B77" s="48"/>
      <c r="C77" s="2"/>
      <c r="I77" s="49"/>
      <c r="J77" s="50"/>
      <c r="K77" s="46"/>
    </row>
    <row r="78" spans="1:26" ht="15.75" customHeight="1">
      <c r="A78" s="270" t="s">
        <v>155</v>
      </c>
      <c r="B78" s="271"/>
      <c r="C78" s="271"/>
      <c r="D78" s="271"/>
      <c r="E78" s="271"/>
      <c r="F78" s="271"/>
      <c r="G78" s="271"/>
      <c r="H78" s="272"/>
      <c r="J78" s="2"/>
    </row>
    <row r="79" spans="1:26" ht="15.75" customHeight="1">
      <c r="A79" s="5" t="s">
        <v>156</v>
      </c>
      <c r="B79" s="51" t="s">
        <v>157</v>
      </c>
      <c r="C79" s="52">
        <v>30679</v>
      </c>
      <c r="D79" s="8">
        <v>5.6</v>
      </c>
      <c r="E79" s="8">
        <v>5.42</v>
      </c>
      <c r="F79" s="8">
        <v>2.38</v>
      </c>
      <c r="G79" s="114">
        <v>5.6</v>
      </c>
      <c r="H79" s="127"/>
      <c r="J79" s="2"/>
    </row>
    <row r="80" spans="1:26" ht="15.75" customHeight="1">
      <c r="A80" s="24" t="s">
        <v>158</v>
      </c>
      <c r="B80" s="29" t="s">
        <v>159</v>
      </c>
      <c r="C80" s="53">
        <v>30917</v>
      </c>
      <c r="D80" s="27"/>
      <c r="E80" s="27"/>
      <c r="F80" s="27"/>
      <c r="G80" s="115"/>
      <c r="H80" s="128"/>
      <c r="I80" s="54"/>
      <c r="J80" s="29"/>
      <c r="K80" s="28"/>
      <c r="L80" s="28"/>
      <c r="M80" s="28"/>
      <c r="N80" s="28"/>
      <c r="O80" s="28"/>
      <c r="P80" s="28"/>
      <c r="Q80" s="28"/>
      <c r="R80" s="28"/>
      <c r="S80" s="28"/>
      <c r="T80" s="28"/>
      <c r="U80" s="28"/>
      <c r="V80" s="28"/>
      <c r="W80" s="28"/>
      <c r="X80" s="28"/>
      <c r="Y80" s="28"/>
      <c r="Z80" s="28"/>
    </row>
    <row r="81" spans="1:26" ht="15.75" customHeight="1">
      <c r="A81" s="9" t="s">
        <v>160</v>
      </c>
      <c r="B81" s="2" t="s">
        <v>161</v>
      </c>
      <c r="C81" s="13">
        <v>30918</v>
      </c>
      <c r="D81" s="12">
        <v>1.68</v>
      </c>
      <c r="E81" s="12">
        <v>1.68</v>
      </c>
      <c r="F81" s="12">
        <v>0</v>
      </c>
      <c r="G81" s="23">
        <v>1.68</v>
      </c>
      <c r="H81" s="121"/>
      <c r="J81" s="2"/>
    </row>
    <row r="82" spans="1:26" ht="15.75" customHeight="1">
      <c r="A82" s="9" t="s">
        <v>162</v>
      </c>
      <c r="B82" s="2" t="s">
        <v>163</v>
      </c>
      <c r="C82" s="13">
        <v>37517</v>
      </c>
      <c r="D82" s="12">
        <v>1.34</v>
      </c>
      <c r="E82" s="12">
        <v>1.35</v>
      </c>
      <c r="F82" s="12">
        <v>0</v>
      </c>
      <c r="G82" s="109"/>
      <c r="H82" s="17"/>
      <c r="J82" s="2"/>
    </row>
    <row r="83" spans="1:26" ht="15.75" customHeight="1">
      <c r="A83" s="9" t="s">
        <v>164</v>
      </c>
      <c r="B83" s="10" t="s">
        <v>165</v>
      </c>
      <c r="C83" s="13">
        <v>38692</v>
      </c>
      <c r="D83" s="12">
        <v>2.2400000000000002</v>
      </c>
      <c r="E83" s="12">
        <v>2.2200000000000002</v>
      </c>
      <c r="F83" s="12">
        <v>0.11</v>
      </c>
      <c r="G83" s="109"/>
      <c r="H83" s="17"/>
      <c r="J83" s="2"/>
    </row>
    <row r="84" spans="1:26" ht="15.75" customHeight="1">
      <c r="A84" s="9" t="s">
        <v>166</v>
      </c>
      <c r="B84" s="2" t="s">
        <v>167</v>
      </c>
      <c r="C84" s="13">
        <v>38692</v>
      </c>
      <c r="D84" s="55">
        <v>2.36</v>
      </c>
      <c r="E84" s="55">
        <v>2.39</v>
      </c>
      <c r="F84" s="14"/>
      <c r="G84" s="109"/>
      <c r="H84" s="17"/>
      <c r="J84" s="2"/>
    </row>
    <row r="85" spans="1:26" ht="15.75" customHeight="1">
      <c r="A85" s="9" t="s">
        <v>168</v>
      </c>
      <c r="B85" s="10" t="s">
        <v>169</v>
      </c>
      <c r="C85" s="13">
        <v>38686</v>
      </c>
      <c r="D85" s="12">
        <v>2.23</v>
      </c>
      <c r="E85" s="12">
        <v>2.2599999999999998</v>
      </c>
      <c r="F85" s="12">
        <v>0</v>
      </c>
      <c r="G85" s="23">
        <v>2.23</v>
      </c>
      <c r="H85" s="121"/>
      <c r="J85" s="2"/>
    </row>
    <row r="86" spans="1:26" ht="15.75" customHeight="1">
      <c r="A86" s="9" t="s">
        <v>170</v>
      </c>
      <c r="B86" s="10" t="s">
        <v>169</v>
      </c>
      <c r="C86" s="13">
        <v>38686</v>
      </c>
      <c r="D86" s="12">
        <v>2.75</v>
      </c>
      <c r="E86" s="12">
        <v>2.7</v>
      </c>
      <c r="F86" s="12">
        <v>0</v>
      </c>
      <c r="G86" s="23">
        <v>2.73</v>
      </c>
      <c r="H86" s="121"/>
      <c r="J86" s="2"/>
    </row>
    <row r="87" spans="1:26" ht="72">
      <c r="A87" s="9" t="s">
        <v>171</v>
      </c>
      <c r="B87" s="10" t="s">
        <v>172</v>
      </c>
      <c r="C87" s="13">
        <v>38944</v>
      </c>
      <c r="D87" s="12">
        <v>3.57</v>
      </c>
      <c r="E87" s="12">
        <v>3.6</v>
      </c>
      <c r="F87" s="12">
        <v>2.3199999999999998</v>
      </c>
      <c r="G87" s="23">
        <v>3.57</v>
      </c>
      <c r="H87" s="56" t="s">
        <v>173</v>
      </c>
      <c r="J87" s="2"/>
    </row>
    <row r="88" spans="1:26" ht="15.75" customHeight="1">
      <c r="A88" s="9" t="s">
        <v>174</v>
      </c>
      <c r="B88" s="10" t="s">
        <v>114</v>
      </c>
      <c r="C88" s="13">
        <v>40177</v>
      </c>
      <c r="D88" s="12">
        <v>0.93</v>
      </c>
      <c r="E88" s="12">
        <v>0.94</v>
      </c>
      <c r="F88" s="12">
        <v>0</v>
      </c>
      <c r="G88" s="109"/>
      <c r="H88" s="17"/>
      <c r="I88" s="32"/>
      <c r="K88" s="2"/>
    </row>
    <row r="89" spans="1:26" ht="28.8">
      <c r="A89" s="9" t="s">
        <v>175</v>
      </c>
      <c r="B89" s="57" t="s">
        <v>176</v>
      </c>
      <c r="C89" s="13">
        <v>39085</v>
      </c>
      <c r="D89" s="12">
        <v>1.62</v>
      </c>
      <c r="E89" s="12">
        <v>1.59</v>
      </c>
      <c r="F89" s="12">
        <v>0</v>
      </c>
      <c r="G89" s="109"/>
      <c r="H89" s="17"/>
      <c r="I89" s="58"/>
      <c r="J89" s="58"/>
      <c r="K89" s="58"/>
    </row>
    <row r="90" spans="1:26" ht="14.4">
      <c r="A90" s="24" t="s">
        <v>177</v>
      </c>
      <c r="B90" s="29" t="s">
        <v>178</v>
      </c>
      <c r="C90" s="53"/>
      <c r="D90" s="59"/>
      <c r="E90" s="59"/>
      <c r="F90" s="59"/>
      <c r="G90" s="110"/>
      <c r="H90" s="129"/>
      <c r="I90" s="60"/>
      <c r="J90" s="60"/>
      <c r="K90" s="60"/>
      <c r="L90" s="28"/>
      <c r="M90" s="28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</row>
    <row r="91" spans="1:26" ht="14.4">
      <c r="A91" s="24" t="s">
        <v>179</v>
      </c>
      <c r="B91" s="29" t="s">
        <v>180</v>
      </c>
      <c r="C91" s="53"/>
      <c r="D91" s="61"/>
      <c r="E91" s="62"/>
      <c r="F91" s="63"/>
      <c r="G91" s="116"/>
      <c r="H91" s="129"/>
      <c r="I91" s="60"/>
      <c r="J91" s="60"/>
      <c r="K91" s="60"/>
      <c r="L91" s="28"/>
      <c r="M91" s="28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</row>
    <row r="92" spans="1:26" ht="14.4">
      <c r="A92" s="24" t="s">
        <v>181</v>
      </c>
      <c r="B92" s="29" t="s">
        <v>182</v>
      </c>
      <c r="C92" s="53"/>
      <c r="D92" s="61"/>
      <c r="E92" s="62"/>
      <c r="F92" s="63"/>
      <c r="G92" s="116"/>
      <c r="H92" s="129"/>
      <c r="I92" s="60"/>
      <c r="J92" s="60"/>
      <c r="K92" s="60"/>
      <c r="L92" s="28"/>
      <c r="M92" s="28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</row>
    <row r="93" spans="1:26" ht="14.4">
      <c r="A93" s="24" t="s">
        <v>179</v>
      </c>
      <c r="B93" s="29" t="s">
        <v>183</v>
      </c>
      <c r="C93" s="53"/>
      <c r="D93" s="61"/>
      <c r="E93" s="62"/>
      <c r="F93" s="63"/>
      <c r="G93" s="116"/>
      <c r="H93" s="129"/>
      <c r="I93" s="60"/>
      <c r="J93" s="60"/>
      <c r="K93" s="60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</row>
    <row r="94" spans="1:26" ht="15.75" customHeight="1">
      <c r="A94" s="273" t="s">
        <v>184</v>
      </c>
      <c r="B94" s="269"/>
      <c r="C94" s="37"/>
      <c r="D94" s="38">
        <f>SUM(D79:D89)</f>
        <v>24.32</v>
      </c>
      <c r="E94" s="39">
        <f>SUM(E79:E89)</f>
        <v>24.150000000000002</v>
      </c>
      <c r="F94" s="40">
        <f>SUM(F79:F89)</f>
        <v>4.8099999999999996</v>
      </c>
      <c r="G94" s="111"/>
      <c r="H94" s="126"/>
    </row>
    <row r="95" spans="1:26" ht="15.75" customHeight="1">
      <c r="A95" s="274" t="s">
        <v>185</v>
      </c>
      <c r="B95" s="275"/>
      <c r="C95" s="41"/>
      <c r="D95" s="42">
        <f>COUNT(D79:D89)</f>
        <v>10</v>
      </c>
      <c r="E95" s="43">
        <f>COUNT(E79:E89)</f>
        <v>10</v>
      </c>
      <c r="F95" s="64"/>
      <c r="G95" s="112"/>
      <c r="H95" s="130"/>
    </row>
    <row r="96" spans="1:26" ht="15.75" customHeight="1">
      <c r="A96" s="32"/>
      <c r="B96" s="10"/>
      <c r="C96" s="11"/>
      <c r="D96" s="65"/>
      <c r="E96" s="66"/>
      <c r="F96" s="65"/>
      <c r="I96" s="32"/>
      <c r="K96" s="2"/>
    </row>
    <row r="97" spans="1:11" ht="15.75" customHeight="1">
      <c r="A97" s="278" t="s">
        <v>186</v>
      </c>
      <c r="B97" s="279"/>
      <c r="C97" s="279"/>
      <c r="D97" s="279"/>
      <c r="E97" s="279"/>
      <c r="F97" s="279"/>
      <c r="G97" s="279"/>
      <c r="H97" s="280"/>
      <c r="I97" s="32"/>
      <c r="K97" s="2"/>
    </row>
    <row r="98" spans="1:11" ht="15.75" customHeight="1">
      <c r="A98" s="9" t="s">
        <v>187</v>
      </c>
      <c r="B98" s="10" t="s">
        <v>188</v>
      </c>
      <c r="C98" s="13">
        <v>44026</v>
      </c>
      <c r="D98" s="12">
        <v>5.33</v>
      </c>
      <c r="E98" s="66">
        <v>5.33</v>
      </c>
      <c r="F98" s="65">
        <v>3.76</v>
      </c>
      <c r="H98" s="17" t="s">
        <v>189</v>
      </c>
      <c r="I98" s="32"/>
      <c r="K98" s="2"/>
    </row>
    <row r="99" spans="1:11" ht="15.75" customHeight="1">
      <c r="A99" s="281" t="s">
        <v>190</v>
      </c>
      <c r="B99" s="269"/>
      <c r="C99" s="67"/>
      <c r="D99" s="38">
        <f>SUM(D98)</f>
        <v>5.33</v>
      </c>
      <c r="E99" s="68">
        <f>SUM(E98)</f>
        <v>5.33</v>
      </c>
      <c r="F99" s="38">
        <f>SUM(F98)</f>
        <v>3.76</v>
      </c>
      <c r="G99" s="111"/>
      <c r="H99" s="126"/>
      <c r="I99" s="32"/>
      <c r="K99" s="2"/>
    </row>
    <row r="100" spans="1:11" ht="15.75" customHeight="1">
      <c r="A100" s="282" t="s">
        <v>191</v>
      </c>
      <c r="B100" s="275"/>
      <c r="C100" s="69"/>
      <c r="D100" s="42">
        <f>COUNT(D98)</f>
        <v>1</v>
      </c>
      <c r="E100" s="43">
        <f>COUNT(E98)</f>
        <v>1</v>
      </c>
      <c r="F100" s="70"/>
      <c r="G100" s="112"/>
      <c r="H100" s="130"/>
      <c r="I100" s="32"/>
      <c r="K100" s="2"/>
    </row>
    <row r="101" spans="1:11" ht="15.75" customHeight="1">
      <c r="A101" s="32"/>
      <c r="B101" s="10"/>
      <c r="C101" s="11"/>
      <c r="D101" s="65"/>
      <c r="E101" s="66"/>
      <c r="F101" s="65"/>
      <c r="I101" s="32"/>
      <c r="K101" s="2"/>
    </row>
    <row r="102" spans="1:11" ht="15.75" customHeight="1">
      <c r="A102" s="278" t="s">
        <v>192</v>
      </c>
      <c r="B102" s="279"/>
      <c r="C102" s="279"/>
      <c r="D102" s="279"/>
      <c r="E102" s="279"/>
      <c r="F102" s="279"/>
      <c r="G102" s="279"/>
      <c r="H102" s="280"/>
      <c r="I102" s="32"/>
      <c r="K102" s="2"/>
    </row>
    <row r="103" spans="1:11" ht="45.75" customHeight="1">
      <c r="A103" s="9" t="s">
        <v>193</v>
      </c>
      <c r="B103" s="10" t="s">
        <v>194</v>
      </c>
      <c r="C103" s="13">
        <v>45394</v>
      </c>
      <c r="D103" s="12">
        <v>4.88</v>
      </c>
      <c r="E103" s="66"/>
      <c r="F103" s="65"/>
      <c r="H103" s="17" t="s">
        <v>195</v>
      </c>
      <c r="I103" s="32"/>
      <c r="K103" s="2"/>
    </row>
    <row r="104" spans="1:11" ht="15.75" customHeight="1">
      <c r="A104" s="281" t="s">
        <v>196</v>
      </c>
      <c r="B104" s="269"/>
      <c r="C104" s="67"/>
      <c r="D104" s="38">
        <f>SUM(D103)</f>
        <v>4.88</v>
      </c>
      <c r="E104" s="68">
        <f>SUM(E103)</f>
        <v>0</v>
      </c>
      <c r="F104" s="38">
        <f>SUM(F103)</f>
        <v>0</v>
      </c>
      <c r="G104" s="111"/>
      <c r="H104" s="126"/>
      <c r="I104" s="32"/>
      <c r="K104" s="2"/>
    </row>
    <row r="105" spans="1:11" ht="15.75" customHeight="1">
      <c r="A105" s="282" t="s">
        <v>197</v>
      </c>
      <c r="B105" s="275"/>
      <c r="C105" s="69"/>
      <c r="D105" s="42">
        <f>COUNT(D103)</f>
        <v>1</v>
      </c>
      <c r="E105" s="43">
        <f>COUNT(E103)</f>
        <v>0</v>
      </c>
      <c r="F105" s="70"/>
      <c r="G105" s="112"/>
      <c r="H105" s="130"/>
      <c r="I105" s="32"/>
      <c r="K105" s="2"/>
    </row>
    <row r="106" spans="1:11" ht="15.75" customHeight="1">
      <c r="A106" s="32"/>
      <c r="B106" s="10"/>
      <c r="C106" s="11"/>
      <c r="D106" s="65"/>
      <c r="E106" s="66"/>
      <c r="F106" s="65"/>
      <c r="I106" s="32"/>
      <c r="K106" s="2"/>
    </row>
    <row r="107" spans="1:11" ht="15.75" customHeight="1">
      <c r="A107" s="278" t="s">
        <v>198</v>
      </c>
      <c r="B107" s="279"/>
      <c r="C107" s="279"/>
      <c r="D107" s="279"/>
      <c r="E107" s="279"/>
      <c r="F107" s="279"/>
      <c r="G107" s="279"/>
      <c r="H107" s="280"/>
      <c r="I107" s="32"/>
      <c r="K107" s="2"/>
    </row>
    <row r="108" spans="1:11" ht="14.4">
      <c r="A108" s="283" t="s">
        <v>199</v>
      </c>
      <c r="B108" s="269"/>
      <c r="C108" s="4"/>
      <c r="D108" s="1">
        <f>SUM(D4:D74, D79:D89, D98, D103)</f>
        <v>372.51499999999993</v>
      </c>
      <c r="E108" s="1">
        <f>SUM(E4:E74, E79:E89, E98, E103)</f>
        <v>372.37</v>
      </c>
      <c r="F108" s="1">
        <f>SUM(F4:F74, F79:F89, F98, F103)</f>
        <v>169.75999999999993</v>
      </c>
      <c r="H108" s="17"/>
      <c r="I108" s="4"/>
      <c r="J108" s="50"/>
      <c r="K108" s="4"/>
    </row>
    <row r="109" spans="1:11" ht="28.8">
      <c r="A109" s="276" t="s">
        <v>200</v>
      </c>
      <c r="B109" s="269"/>
      <c r="C109" s="71"/>
      <c r="D109" s="49">
        <f>COUNT(D4:D74, D79:D89, D98, D103)</f>
        <v>81</v>
      </c>
      <c r="E109" s="49">
        <f>COUNT(E4:E74, E79:E89, E98, E103)</f>
        <v>81</v>
      </c>
      <c r="F109" s="49"/>
      <c r="H109" s="17" t="s">
        <v>154</v>
      </c>
      <c r="I109" s="4"/>
      <c r="J109" s="50"/>
      <c r="K109" s="4"/>
    </row>
    <row r="110" spans="1:11" ht="28.5" customHeight="1">
      <c r="B110" s="72" t="s">
        <v>201</v>
      </c>
      <c r="G110" s="71">
        <f>SUM(G4:G74, G79:G89, G98)</f>
        <v>224.95000000000002</v>
      </c>
      <c r="H110" s="17"/>
      <c r="J110" s="32"/>
    </row>
    <row r="111" spans="1:11" ht="28.5" customHeight="1">
      <c r="B111" s="72" t="s">
        <v>202</v>
      </c>
      <c r="F111" s="73">
        <f>F108/D108</f>
        <v>0.45571319275733851</v>
      </c>
      <c r="G111" s="117"/>
      <c r="H111" s="17"/>
      <c r="I111" s="73"/>
      <c r="J111" s="32"/>
    </row>
    <row r="112" spans="1:11" ht="15.75" customHeight="1">
      <c r="A112" s="277" t="s">
        <v>203</v>
      </c>
      <c r="B112" s="275"/>
      <c r="C112" s="74"/>
      <c r="D112" s="75"/>
      <c r="E112" s="76"/>
      <c r="F112" s="77"/>
      <c r="G112" s="118">
        <f>G110/D108</f>
        <v>0.60386830060534491</v>
      </c>
      <c r="H112" s="131"/>
      <c r="J112" s="46"/>
    </row>
    <row r="113" spans="2:10" ht="15.75" customHeight="1">
      <c r="B113" s="78"/>
      <c r="C113" s="11"/>
      <c r="D113" s="65"/>
      <c r="E113" s="66"/>
      <c r="H113" s="3"/>
      <c r="J113" s="2"/>
    </row>
    <row r="114" spans="2:10" ht="15.75" customHeight="1">
      <c r="B114" s="78"/>
      <c r="C114" s="11"/>
      <c r="D114" s="65"/>
      <c r="E114" s="66"/>
      <c r="F114" s="65"/>
      <c r="J114" s="2"/>
    </row>
    <row r="115" spans="2:10" ht="15.75" customHeight="1">
      <c r="B115" s="78"/>
      <c r="C115" s="11"/>
      <c r="D115" s="65"/>
      <c r="E115" s="66"/>
      <c r="F115" s="65"/>
      <c r="J115" s="2"/>
    </row>
    <row r="116" spans="2:10" ht="15.75" customHeight="1">
      <c r="B116" s="78"/>
      <c r="C116" s="11"/>
      <c r="D116" s="65"/>
      <c r="E116" s="66"/>
      <c r="F116" s="65"/>
      <c r="J116" s="2"/>
    </row>
    <row r="117" spans="2:10" ht="15.75" customHeight="1">
      <c r="B117" s="78"/>
      <c r="C117" s="11"/>
      <c r="D117" s="65"/>
      <c r="E117" s="66"/>
      <c r="F117" s="65"/>
      <c r="J117" s="2"/>
    </row>
    <row r="118" spans="2:10" ht="15.75" customHeight="1">
      <c r="B118" s="78"/>
      <c r="C118" s="11"/>
      <c r="D118" s="65"/>
      <c r="E118" s="66"/>
      <c r="F118" s="65"/>
      <c r="J118" s="2"/>
    </row>
    <row r="119" spans="2:10" ht="15.75" customHeight="1">
      <c r="B119" s="78"/>
      <c r="C119" s="11"/>
      <c r="D119" s="65"/>
      <c r="E119" s="66"/>
      <c r="F119" s="65"/>
      <c r="J119" s="2"/>
    </row>
    <row r="120" spans="2:10" ht="15.75" customHeight="1">
      <c r="B120" s="78"/>
      <c r="C120" s="11"/>
      <c r="D120" s="65"/>
      <c r="E120" s="66"/>
      <c r="F120" s="65"/>
      <c r="J120" s="2"/>
    </row>
    <row r="121" spans="2:10" ht="15.75" customHeight="1">
      <c r="B121" s="78"/>
      <c r="C121" s="11"/>
      <c r="D121" s="65"/>
      <c r="E121" s="66"/>
      <c r="F121" s="65"/>
      <c r="J121" s="2"/>
    </row>
    <row r="122" spans="2:10" ht="15.75" customHeight="1">
      <c r="B122" s="78"/>
      <c r="C122" s="11"/>
      <c r="D122" s="65"/>
      <c r="E122" s="66"/>
      <c r="F122" s="65"/>
      <c r="J122" s="2"/>
    </row>
    <row r="123" spans="2:10" ht="15.75" customHeight="1">
      <c r="B123" s="78"/>
      <c r="C123" s="11"/>
      <c r="D123" s="65"/>
      <c r="E123" s="66"/>
      <c r="F123" s="65"/>
      <c r="J123" s="2"/>
    </row>
    <row r="124" spans="2:10" ht="15.75" customHeight="1">
      <c r="B124" s="78"/>
      <c r="C124" s="11"/>
      <c r="D124" s="65"/>
      <c r="E124" s="66"/>
      <c r="F124" s="65"/>
      <c r="J124" s="2"/>
    </row>
    <row r="125" spans="2:10" ht="15.75" customHeight="1">
      <c r="B125" s="78"/>
      <c r="C125" s="11"/>
      <c r="D125" s="65"/>
      <c r="E125" s="66"/>
      <c r="F125" s="65"/>
      <c r="J125" s="2"/>
    </row>
    <row r="126" spans="2:10" ht="15.75" customHeight="1">
      <c r="B126" s="78"/>
      <c r="C126" s="11"/>
      <c r="D126" s="65"/>
      <c r="E126" s="66"/>
      <c r="F126" s="65"/>
      <c r="J126" s="2"/>
    </row>
    <row r="127" spans="2:10" ht="15.75" customHeight="1">
      <c r="B127" s="78"/>
      <c r="C127" s="11"/>
      <c r="D127" s="65"/>
      <c r="E127" s="66"/>
      <c r="F127" s="65"/>
      <c r="J127" s="2"/>
    </row>
    <row r="128" spans="2:10" ht="15.75" customHeight="1">
      <c r="B128" s="78"/>
      <c r="C128" s="11"/>
      <c r="D128" s="65"/>
      <c r="E128" s="66"/>
      <c r="F128" s="65"/>
      <c r="J128" s="2"/>
    </row>
    <row r="129" spans="2:10" ht="15.75" customHeight="1">
      <c r="B129" s="78"/>
      <c r="C129" s="11"/>
      <c r="D129" s="65"/>
      <c r="E129" s="66"/>
      <c r="F129" s="65"/>
      <c r="J129" s="2"/>
    </row>
    <row r="130" spans="2:10" ht="15.75" customHeight="1">
      <c r="B130" s="78"/>
      <c r="C130" s="11"/>
      <c r="D130" s="65"/>
      <c r="E130" s="66"/>
      <c r="F130" s="65"/>
      <c r="J130" s="2"/>
    </row>
    <row r="131" spans="2:10" ht="15.75" customHeight="1">
      <c r="B131" s="78"/>
      <c r="C131" s="11"/>
      <c r="D131" s="65"/>
      <c r="E131" s="66"/>
      <c r="F131" s="65"/>
      <c r="J131" s="2"/>
    </row>
    <row r="132" spans="2:10" ht="15.75" customHeight="1">
      <c r="B132" s="78"/>
      <c r="C132" s="11"/>
      <c r="D132" s="65"/>
      <c r="E132" s="66"/>
      <c r="F132" s="65"/>
      <c r="J132" s="2"/>
    </row>
    <row r="133" spans="2:10" ht="15.75" customHeight="1">
      <c r="B133" s="78"/>
      <c r="C133" s="11"/>
      <c r="D133" s="65"/>
      <c r="E133" s="66"/>
      <c r="F133" s="65"/>
      <c r="J133" s="2"/>
    </row>
    <row r="134" spans="2:10" ht="15.75" customHeight="1">
      <c r="B134" s="78"/>
      <c r="C134" s="11"/>
      <c r="D134" s="65"/>
      <c r="E134" s="66"/>
      <c r="F134" s="65"/>
      <c r="J134" s="2"/>
    </row>
    <row r="135" spans="2:10" ht="15.75" customHeight="1">
      <c r="B135" s="78"/>
      <c r="C135" s="11"/>
      <c r="D135" s="65"/>
      <c r="E135" s="66"/>
      <c r="F135" s="65"/>
      <c r="J135" s="2"/>
    </row>
    <row r="136" spans="2:10" ht="15.75" customHeight="1">
      <c r="B136" s="78"/>
      <c r="C136" s="11"/>
      <c r="D136" s="65"/>
      <c r="E136" s="66"/>
      <c r="F136" s="65"/>
      <c r="J136" s="2"/>
    </row>
    <row r="137" spans="2:10" ht="15.75" customHeight="1">
      <c r="B137" s="78"/>
      <c r="C137" s="11"/>
      <c r="D137" s="65"/>
      <c r="E137" s="66"/>
      <c r="F137" s="65"/>
      <c r="J137" s="2"/>
    </row>
    <row r="138" spans="2:10" ht="15.75" customHeight="1">
      <c r="B138" s="78"/>
      <c r="C138" s="11"/>
      <c r="D138" s="65"/>
      <c r="E138" s="66"/>
      <c r="F138" s="65"/>
      <c r="J138" s="2"/>
    </row>
    <row r="139" spans="2:10" ht="15.75" customHeight="1">
      <c r="B139" s="78"/>
      <c r="C139" s="11"/>
      <c r="D139" s="65"/>
      <c r="E139" s="66"/>
      <c r="F139" s="65"/>
      <c r="J139" s="2"/>
    </row>
    <row r="140" spans="2:10" ht="15.75" customHeight="1">
      <c r="B140" s="78"/>
      <c r="C140" s="11"/>
      <c r="D140" s="65"/>
      <c r="E140" s="66"/>
      <c r="F140" s="65"/>
      <c r="J140" s="2"/>
    </row>
    <row r="141" spans="2:10" ht="15.75" customHeight="1">
      <c r="B141" s="78"/>
      <c r="C141" s="11"/>
      <c r="D141" s="65"/>
      <c r="E141" s="66"/>
      <c r="F141" s="65"/>
      <c r="J141" s="2"/>
    </row>
    <row r="142" spans="2:10" ht="15.75" customHeight="1">
      <c r="B142" s="78"/>
      <c r="C142" s="11"/>
      <c r="D142" s="65"/>
      <c r="E142" s="66"/>
      <c r="F142" s="65"/>
      <c r="J142" s="2"/>
    </row>
    <row r="143" spans="2:10" ht="15.75" customHeight="1">
      <c r="B143" s="78"/>
      <c r="C143" s="11"/>
      <c r="D143" s="65"/>
      <c r="E143" s="66"/>
      <c r="F143" s="65"/>
      <c r="J143" s="2"/>
    </row>
    <row r="144" spans="2:10" ht="15.75" customHeight="1">
      <c r="B144" s="78"/>
      <c r="C144" s="11"/>
      <c r="D144" s="65"/>
      <c r="E144" s="66"/>
      <c r="F144" s="65"/>
      <c r="J144" s="2"/>
    </row>
    <row r="145" spans="2:10" ht="15.75" customHeight="1">
      <c r="B145" s="78"/>
      <c r="C145" s="11"/>
      <c r="D145" s="65"/>
      <c r="E145" s="66"/>
      <c r="F145" s="65"/>
      <c r="J145" s="2"/>
    </row>
    <row r="146" spans="2:10" ht="15.75" customHeight="1">
      <c r="B146" s="78"/>
      <c r="C146" s="11"/>
      <c r="D146" s="65"/>
      <c r="E146" s="66"/>
      <c r="F146" s="65"/>
      <c r="J146" s="2"/>
    </row>
    <row r="147" spans="2:10" ht="15.75" customHeight="1">
      <c r="B147" s="78"/>
      <c r="C147" s="11"/>
      <c r="D147" s="65"/>
      <c r="E147" s="66"/>
      <c r="F147" s="65"/>
      <c r="J147" s="2"/>
    </row>
    <row r="148" spans="2:10" ht="15.75" customHeight="1">
      <c r="B148" s="78"/>
      <c r="C148" s="11"/>
      <c r="D148" s="65"/>
      <c r="E148" s="66"/>
      <c r="F148" s="65"/>
      <c r="J148" s="2"/>
    </row>
    <row r="149" spans="2:10" ht="15.75" customHeight="1">
      <c r="B149" s="78"/>
      <c r="C149" s="11"/>
      <c r="D149" s="65"/>
      <c r="E149" s="66"/>
      <c r="F149" s="65"/>
      <c r="J149" s="2"/>
    </row>
    <row r="150" spans="2:10" ht="15.75" customHeight="1">
      <c r="B150" s="78"/>
      <c r="C150" s="11"/>
      <c r="D150" s="65"/>
      <c r="E150" s="66"/>
      <c r="F150" s="65"/>
      <c r="J150" s="2"/>
    </row>
    <row r="151" spans="2:10" ht="15.75" customHeight="1">
      <c r="B151" s="78"/>
      <c r="C151" s="11"/>
      <c r="D151" s="65"/>
      <c r="E151" s="66"/>
      <c r="F151" s="65"/>
      <c r="J151" s="2"/>
    </row>
    <row r="152" spans="2:10" ht="15.75" customHeight="1">
      <c r="B152" s="78"/>
      <c r="C152" s="11"/>
      <c r="D152" s="65"/>
      <c r="E152" s="66"/>
      <c r="F152" s="65"/>
      <c r="J152" s="2"/>
    </row>
    <row r="153" spans="2:10" ht="15.75" customHeight="1">
      <c r="B153" s="78"/>
      <c r="C153" s="11"/>
      <c r="D153" s="65"/>
      <c r="E153" s="66"/>
      <c r="F153" s="65"/>
      <c r="J153" s="2"/>
    </row>
    <row r="154" spans="2:10" ht="15.75" customHeight="1">
      <c r="B154" s="78"/>
      <c r="C154" s="11"/>
      <c r="D154" s="65"/>
      <c r="E154" s="66"/>
      <c r="F154" s="65"/>
      <c r="J154" s="2"/>
    </row>
    <row r="155" spans="2:10" ht="15.75" customHeight="1">
      <c r="B155" s="78"/>
      <c r="C155" s="11"/>
      <c r="D155" s="65"/>
      <c r="E155" s="66"/>
      <c r="F155" s="65"/>
      <c r="J155" s="2"/>
    </row>
    <row r="156" spans="2:10" ht="15.75" customHeight="1">
      <c r="B156" s="78"/>
      <c r="C156" s="11"/>
      <c r="D156" s="65"/>
      <c r="E156" s="66"/>
      <c r="F156" s="65"/>
      <c r="J156" s="2"/>
    </row>
    <row r="157" spans="2:10" ht="15.75" customHeight="1">
      <c r="B157" s="78"/>
      <c r="C157" s="11"/>
      <c r="D157" s="65"/>
      <c r="E157" s="66"/>
      <c r="F157" s="65"/>
      <c r="J157" s="2"/>
    </row>
    <row r="158" spans="2:10" ht="15.75" customHeight="1">
      <c r="B158" s="78"/>
      <c r="C158" s="11"/>
      <c r="D158" s="65"/>
      <c r="E158" s="66"/>
      <c r="F158" s="65"/>
      <c r="J158" s="2"/>
    </row>
    <row r="159" spans="2:10" ht="15.75" customHeight="1">
      <c r="B159" s="78"/>
      <c r="C159" s="11"/>
      <c r="D159" s="65"/>
      <c r="E159" s="66"/>
      <c r="F159" s="65"/>
      <c r="J159" s="2"/>
    </row>
    <row r="160" spans="2:10" ht="15.75" customHeight="1">
      <c r="B160" s="78"/>
      <c r="C160" s="11"/>
      <c r="D160" s="65"/>
      <c r="E160" s="66"/>
      <c r="F160" s="65"/>
      <c r="J160" s="2"/>
    </row>
    <row r="161" spans="2:10" ht="15.75" customHeight="1">
      <c r="B161" s="78"/>
      <c r="C161" s="11"/>
      <c r="D161" s="65"/>
      <c r="E161" s="66"/>
      <c r="F161" s="65"/>
      <c r="J161" s="2"/>
    </row>
    <row r="162" spans="2:10" ht="15.75" customHeight="1">
      <c r="B162" s="78"/>
      <c r="C162" s="11"/>
      <c r="D162" s="65"/>
      <c r="E162" s="66"/>
      <c r="F162" s="65"/>
      <c r="J162" s="2"/>
    </row>
    <row r="163" spans="2:10" ht="15.75" customHeight="1">
      <c r="B163" s="78"/>
      <c r="C163" s="11"/>
      <c r="D163" s="65"/>
      <c r="E163" s="66"/>
      <c r="F163" s="65"/>
      <c r="J163" s="2"/>
    </row>
    <row r="164" spans="2:10" ht="15.75" customHeight="1">
      <c r="B164" s="78"/>
      <c r="C164" s="11"/>
      <c r="D164" s="65"/>
      <c r="E164" s="66"/>
      <c r="F164" s="65"/>
      <c r="J164" s="2"/>
    </row>
    <row r="165" spans="2:10" ht="15.75" customHeight="1">
      <c r="B165" s="78"/>
      <c r="C165" s="11"/>
      <c r="D165" s="65"/>
      <c r="E165" s="66"/>
      <c r="F165" s="65"/>
      <c r="J165" s="2"/>
    </row>
    <row r="166" spans="2:10" ht="15.75" customHeight="1">
      <c r="B166" s="78"/>
      <c r="C166" s="11"/>
      <c r="D166" s="65"/>
      <c r="E166" s="66"/>
      <c r="F166" s="65"/>
      <c r="J166" s="2"/>
    </row>
    <row r="167" spans="2:10" ht="15.75" customHeight="1">
      <c r="B167" s="78"/>
      <c r="C167" s="11"/>
      <c r="D167" s="65"/>
      <c r="E167" s="66"/>
      <c r="F167" s="65"/>
      <c r="J167" s="2"/>
    </row>
    <row r="168" spans="2:10" ht="15.75" customHeight="1">
      <c r="B168" s="78"/>
      <c r="C168" s="11"/>
      <c r="D168" s="65"/>
      <c r="E168" s="66"/>
      <c r="F168" s="65"/>
      <c r="J168" s="2"/>
    </row>
    <row r="169" spans="2:10" ht="15.75" customHeight="1">
      <c r="B169" s="78"/>
      <c r="C169" s="11"/>
      <c r="D169" s="65"/>
      <c r="E169" s="66"/>
      <c r="F169" s="65"/>
      <c r="J169" s="2"/>
    </row>
    <row r="170" spans="2:10" ht="15.75" customHeight="1">
      <c r="B170" s="78"/>
      <c r="C170" s="11"/>
      <c r="D170" s="65"/>
      <c r="E170" s="66"/>
      <c r="F170" s="65"/>
      <c r="J170" s="2"/>
    </row>
    <row r="171" spans="2:10" ht="15.75" customHeight="1">
      <c r="B171" s="78"/>
      <c r="C171" s="11"/>
      <c r="D171" s="65"/>
      <c r="E171" s="66"/>
      <c r="F171" s="65"/>
      <c r="J171" s="2"/>
    </row>
    <row r="172" spans="2:10" ht="15.75" customHeight="1">
      <c r="B172" s="78"/>
      <c r="C172" s="11"/>
      <c r="D172" s="65"/>
      <c r="E172" s="66"/>
      <c r="F172" s="65"/>
      <c r="J172" s="2"/>
    </row>
    <row r="173" spans="2:10" ht="15.75" customHeight="1">
      <c r="B173" s="78"/>
      <c r="C173" s="11"/>
      <c r="D173" s="65"/>
      <c r="E173" s="66"/>
      <c r="F173" s="65"/>
      <c r="J173" s="2"/>
    </row>
    <row r="174" spans="2:10" ht="15.75" customHeight="1">
      <c r="B174" s="78"/>
      <c r="C174" s="11"/>
      <c r="D174" s="65"/>
      <c r="E174" s="66"/>
      <c r="F174" s="65"/>
      <c r="J174" s="2"/>
    </row>
    <row r="175" spans="2:10" ht="15.75" customHeight="1">
      <c r="B175" s="78"/>
      <c r="C175" s="11"/>
      <c r="D175" s="65"/>
      <c r="E175" s="66"/>
      <c r="F175" s="65"/>
      <c r="J175" s="2"/>
    </row>
    <row r="176" spans="2:10" ht="15.75" customHeight="1">
      <c r="B176" s="78"/>
      <c r="C176" s="11"/>
      <c r="D176" s="65"/>
      <c r="E176" s="66"/>
      <c r="F176" s="65"/>
      <c r="J176" s="2"/>
    </row>
    <row r="177" spans="2:10" ht="15.75" customHeight="1">
      <c r="B177" s="78"/>
      <c r="C177" s="11"/>
      <c r="D177" s="65"/>
      <c r="E177" s="66"/>
      <c r="F177" s="65"/>
      <c r="J177" s="2"/>
    </row>
    <row r="178" spans="2:10" ht="15.75" customHeight="1">
      <c r="B178" s="78"/>
      <c r="C178" s="11"/>
      <c r="D178" s="65"/>
      <c r="E178" s="66"/>
      <c r="F178" s="65"/>
      <c r="J178" s="2"/>
    </row>
    <row r="179" spans="2:10" ht="15.75" customHeight="1">
      <c r="B179" s="78"/>
      <c r="C179" s="11"/>
      <c r="D179" s="65"/>
      <c r="E179" s="66"/>
      <c r="F179" s="65"/>
      <c r="J179" s="2"/>
    </row>
    <row r="180" spans="2:10" ht="15.75" customHeight="1">
      <c r="B180" s="78"/>
      <c r="C180" s="11"/>
      <c r="D180" s="65"/>
      <c r="E180" s="66"/>
      <c r="F180" s="65"/>
      <c r="J180" s="2"/>
    </row>
    <row r="181" spans="2:10" ht="15.75" customHeight="1">
      <c r="B181" s="78"/>
      <c r="C181" s="11"/>
      <c r="D181" s="65"/>
      <c r="E181" s="66"/>
      <c r="F181" s="65"/>
      <c r="J181" s="2"/>
    </row>
    <row r="182" spans="2:10" ht="15.75" customHeight="1">
      <c r="B182" s="78"/>
      <c r="C182" s="11"/>
      <c r="D182" s="65"/>
      <c r="E182" s="66"/>
      <c r="F182" s="65"/>
      <c r="J182" s="2"/>
    </row>
    <row r="183" spans="2:10" ht="15.75" customHeight="1">
      <c r="B183" s="78"/>
      <c r="C183" s="11"/>
      <c r="D183" s="65"/>
      <c r="E183" s="66"/>
      <c r="F183" s="65"/>
      <c r="J183" s="2"/>
    </row>
    <row r="184" spans="2:10" ht="15.75" customHeight="1">
      <c r="B184" s="78"/>
      <c r="C184" s="11"/>
      <c r="D184" s="65"/>
      <c r="E184" s="66"/>
      <c r="F184" s="65"/>
      <c r="J184" s="2"/>
    </row>
    <row r="185" spans="2:10" ht="15.75" customHeight="1">
      <c r="B185" s="78"/>
      <c r="C185" s="11"/>
      <c r="D185" s="65"/>
      <c r="E185" s="66"/>
      <c r="F185" s="65"/>
      <c r="J185" s="2"/>
    </row>
    <row r="186" spans="2:10" ht="15.75" customHeight="1">
      <c r="B186" s="78"/>
      <c r="C186" s="11"/>
      <c r="D186" s="65"/>
      <c r="E186" s="66"/>
      <c r="F186" s="65"/>
      <c r="J186" s="2"/>
    </row>
    <row r="187" spans="2:10" ht="15.75" customHeight="1">
      <c r="B187" s="78"/>
      <c r="C187" s="11"/>
      <c r="D187" s="65"/>
      <c r="E187" s="66"/>
      <c r="F187" s="65"/>
      <c r="J187" s="2"/>
    </row>
    <row r="188" spans="2:10" ht="15.75" customHeight="1">
      <c r="B188" s="78"/>
      <c r="C188" s="11"/>
      <c r="D188" s="65"/>
      <c r="E188" s="66"/>
      <c r="F188" s="65"/>
      <c r="J188" s="2"/>
    </row>
    <row r="189" spans="2:10" ht="15.75" customHeight="1">
      <c r="B189" s="78"/>
      <c r="C189" s="11"/>
      <c r="D189" s="65"/>
      <c r="E189" s="66"/>
      <c r="F189" s="65"/>
      <c r="J189" s="2"/>
    </row>
    <row r="190" spans="2:10" ht="15.75" customHeight="1">
      <c r="B190" s="78"/>
      <c r="C190" s="11"/>
      <c r="D190" s="65"/>
      <c r="E190" s="66"/>
      <c r="F190" s="65"/>
      <c r="J190" s="2"/>
    </row>
    <row r="191" spans="2:10" ht="15.75" customHeight="1">
      <c r="B191" s="78"/>
      <c r="C191" s="11"/>
      <c r="D191" s="65"/>
      <c r="E191" s="66"/>
      <c r="F191" s="65"/>
      <c r="J191" s="2"/>
    </row>
    <row r="192" spans="2:10" ht="15.75" customHeight="1">
      <c r="B192" s="78"/>
      <c r="C192" s="11"/>
      <c r="D192" s="65"/>
      <c r="E192" s="66"/>
      <c r="F192" s="65"/>
      <c r="J192" s="2"/>
    </row>
    <row r="193" spans="2:10" ht="15.75" customHeight="1">
      <c r="B193" s="78"/>
      <c r="C193" s="11"/>
      <c r="D193" s="65"/>
      <c r="E193" s="66"/>
      <c r="F193" s="65"/>
      <c r="J193" s="2"/>
    </row>
    <row r="194" spans="2:10" ht="15.75" customHeight="1">
      <c r="B194" s="78"/>
      <c r="C194" s="11"/>
      <c r="D194" s="65"/>
      <c r="E194" s="66"/>
      <c r="F194" s="65"/>
      <c r="J194" s="2"/>
    </row>
    <row r="195" spans="2:10" ht="15.75" customHeight="1">
      <c r="B195" s="78"/>
      <c r="C195" s="11"/>
      <c r="D195" s="65"/>
      <c r="E195" s="66"/>
      <c r="F195" s="65"/>
      <c r="J195" s="2"/>
    </row>
    <row r="196" spans="2:10" ht="15.75" customHeight="1">
      <c r="B196" s="78"/>
      <c r="C196" s="11"/>
      <c r="D196" s="65"/>
      <c r="E196" s="66"/>
      <c r="F196" s="65"/>
      <c r="J196" s="2"/>
    </row>
    <row r="197" spans="2:10" ht="15.75" customHeight="1">
      <c r="B197" s="78"/>
      <c r="C197" s="11"/>
      <c r="D197" s="65"/>
      <c r="E197" s="66"/>
      <c r="F197" s="65"/>
      <c r="J197" s="2"/>
    </row>
    <row r="198" spans="2:10" ht="15.75" customHeight="1">
      <c r="B198" s="78"/>
      <c r="C198" s="11"/>
      <c r="D198" s="65"/>
      <c r="E198" s="66"/>
      <c r="F198" s="65"/>
      <c r="J198" s="2"/>
    </row>
    <row r="199" spans="2:10" ht="15.75" customHeight="1">
      <c r="B199" s="78"/>
      <c r="C199" s="11"/>
      <c r="D199" s="65"/>
      <c r="E199" s="66"/>
      <c r="F199" s="65"/>
      <c r="J199" s="2"/>
    </row>
    <row r="200" spans="2:10" ht="15.75" customHeight="1">
      <c r="B200" s="78"/>
      <c r="C200" s="11"/>
      <c r="D200" s="65"/>
      <c r="E200" s="66"/>
      <c r="F200" s="65"/>
      <c r="J200" s="2"/>
    </row>
    <row r="201" spans="2:10" ht="15.75" customHeight="1">
      <c r="B201" s="78"/>
      <c r="C201" s="11"/>
      <c r="D201" s="65"/>
      <c r="E201" s="66"/>
      <c r="F201" s="65"/>
      <c r="J201" s="2"/>
    </row>
    <row r="202" spans="2:10" ht="15.75" customHeight="1">
      <c r="B202" s="78"/>
      <c r="C202" s="11"/>
      <c r="D202" s="65"/>
      <c r="E202" s="66"/>
      <c r="F202" s="65"/>
      <c r="J202" s="2"/>
    </row>
    <row r="203" spans="2:10" ht="15.75" customHeight="1">
      <c r="B203" s="78"/>
      <c r="C203" s="11"/>
      <c r="D203" s="65"/>
      <c r="E203" s="66"/>
      <c r="F203" s="65"/>
      <c r="J203" s="2"/>
    </row>
    <row r="204" spans="2:10" ht="15.75" customHeight="1">
      <c r="B204" s="78"/>
      <c r="C204" s="11"/>
      <c r="D204" s="65"/>
      <c r="E204" s="66"/>
      <c r="F204" s="65"/>
      <c r="J204" s="2"/>
    </row>
    <row r="205" spans="2:10" ht="15.75" customHeight="1">
      <c r="B205" s="78"/>
      <c r="C205" s="11"/>
      <c r="D205" s="65"/>
      <c r="E205" s="66"/>
      <c r="F205" s="65"/>
      <c r="J205" s="2"/>
    </row>
    <row r="206" spans="2:10" ht="15.75" customHeight="1">
      <c r="B206" s="78"/>
      <c r="C206" s="11"/>
      <c r="D206" s="65"/>
      <c r="E206" s="66"/>
      <c r="F206" s="65"/>
      <c r="J206" s="2"/>
    </row>
    <row r="207" spans="2:10" ht="15.75" customHeight="1">
      <c r="B207" s="78"/>
      <c r="C207" s="11"/>
      <c r="D207" s="65"/>
      <c r="E207" s="66"/>
      <c r="F207" s="65"/>
      <c r="J207" s="2"/>
    </row>
    <row r="208" spans="2:10" ht="15.75" customHeight="1">
      <c r="B208" s="78"/>
      <c r="C208" s="11"/>
      <c r="D208" s="65"/>
      <c r="E208" s="66"/>
      <c r="F208" s="65"/>
      <c r="J208" s="2"/>
    </row>
    <row r="209" spans="2:10" ht="15.75" customHeight="1">
      <c r="B209" s="78"/>
      <c r="C209" s="11"/>
      <c r="D209" s="65"/>
      <c r="E209" s="66"/>
      <c r="F209" s="65"/>
      <c r="J209" s="2"/>
    </row>
    <row r="210" spans="2:10" ht="15.75" customHeight="1">
      <c r="B210" s="78"/>
      <c r="C210" s="11"/>
      <c r="D210" s="65"/>
      <c r="E210" s="66"/>
      <c r="F210" s="65"/>
      <c r="J210" s="2"/>
    </row>
    <row r="211" spans="2:10" ht="15.75" customHeight="1">
      <c r="B211" s="78"/>
      <c r="C211" s="11"/>
      <c r="D211" s="65"/>
      <c r="E211" s="66"/>
      <c r="F211" s="65"/>
      <c r="J211" s="2"/>
    </row>
    <row r="212" spans="2:10" ht="15.75" customHeight="1">
      <c r="B212" s="78"/>
      <c r="C212" s="11"/>
      <c r="D212" s="65"/>
      <c r="E212" s="66"/>
      <c r="F212" s="65"/>
      <c r="J212" s="2"/>
    </row>
    <row r="213" spans="2:10" ht="15.75" customHeight="1">
      <c r="B213" s="78"/>
      <c r="C213" s="11"/>
      <c r="D213" s="65"/>
      <c r="E213" s="66"/>
      <c r="F213" s="65"/>
      <c r="J213" s="2"/>
    </row>
    <row r="214" spans="2:10" ht="15.75" customHeight="1">
      <c r="B214" s="78"/>
      <c r="C214" s="11"/>
      <c r="D214" s="65"/>
      <c r="E214" s="66"/>
      <c r="F214" s="65"/>
      <c r="J214" s="2"/>
    </row>
    <row r="215" spans="2:10" ht="15.75" customHeight="1">
      <c r="B215" s="78"/>
      <c r="C215" s="11"/>
      <c r="D215" s="65"/>
      <c r="E215" s="66"/>
      <c r="F215" s="65"/>
      <c r="J215" s="2"/>
    </row>
    <row r="216" spans="2:10" ht="15.75" customHeight="1">
      <c r="B216" s="78"/>
      <c r="C216" s="11"/>
      <c r="D216" s="65"/>
      <c r="E216" s="66"/>
      <c r="F216" s="65"/>
      <c r="J216" s="2"/>
    </row>
    <row r="217" spans="2:10" ht="15.75" customHeight="1">
      <c r="B217" s="78"/>
      <c r="C217" s="11"/>
      <c r="D217" s="65"/>
      <c r="E217" s="66"/>
      <c r="F217" s="65"/>
      <c r="J217" s="2"/>
    </row>
    <row r="218" spans="2:10" ht="15.75" customHeight="1">
      <c r="B218" s="78"/>
      <c r="C218" s="11"/>
      <c r="D218" s="65"/>
      <c r="E218" s="66"/>
      <c r="F218" s="65"/>
      <c r="J218" s="2"/>
    </row>
    <row r="219" spans="2:10" ht="15.75" customHeight="1">
      <c r="B219" s="78"/>
      <c r="C219" s="11"/>
      <c r="D219" s="65"/>
      <c r="E219" s="66"/>
      <c r="F219" s="65"/>
      <c r="J219" s="2"/>
    </row>
    <row r="220" spans="2:10" ht="15.75" customHeight="1">
      <c r="B220" s="78"/>
      <c r="C220" s="11"/>
      <c r="D220" s="65"/>
      <c r="E220" s="66"/>
      <c r="F220" s="65"/>
      <c r="J220" s="2"/>
    </row>
    <row r="221" spans="2:10" ht="15.75" customHeight="1">
      <c r="B221" s="78"/>
      <c r="C221" s="11"/>
      <c r="D221" s="65"/>
      <c r="E221" s="66"/>
      <c r="F221" s="65"/>
      <c r="J221" s="2"/>
    </row>
    <row r="222" spans="2:10" ht="15.75" customHeight="1">
      <c r="B222" s="78"/>
      <c r="C222" s="11"/>
      <c r="D222" s="65"/>
      <c r="E222" s="66"/>
      <c r="F222" s="65"/>
      <c r="J222" s="2"/>
    </row>
    <row r="223" spans="2:10" ht="15.75" customHeight="1">
      <c r="B223" s="78"/>
      <c r="C223" s="11"/>
      <c r="D223" s="65"/>
      <c r="E223" s="66"/>
      <c r="F223" s="65"/>
      <c r="J223" s="2"/>
    </row>
    <row r="224" spans="2:10" ht="15.75" customHeight="1">
      <c r="B224" s="78"/>
      <c r="C224" s="11"/>
      <c r="D224" s="65"/>
      <c r="E224" s="66"/>
      <c r="F224" s="65"/>
      <c r="J224" s="2"/>
    </row>
    <row r="225" spans="2:10" ht="15.75" customHeight="1">
      <c r="B225" s="78"/>
      <c r="C225" s="11"/>
      <c r="D225" s="65"/>
      <c r="E225" s="66"/>
      <c r="F225" s="65"/>
      <c r="J225" s="2"/>
    </row>
    <row r="226" spans="2:10" ht="15.75" customHeight="1">
      <c r="B226" s="78"/>
      <c r="C226" s="11"/>
      <c r="D226" s="65"/>
      <c r="E226" s="66"/>
      <c r="F226" s="65"/>
      <c r="J226" s="2"/>
    </row>
    <row r="227" spans="2:10" ht="15.75" customHeight="1">
      <c r="B227" s="78"/>
      <c r="C227" s="11"/>
      <c r="D227" s="65"/>
      <c r="E227" s="66"/>
      <c r="F227" s="65"/>
      <c r="J227" s="2"/>
    </row>
    <row r="228" spans="2:10" ht="15.75" customHeight="1">
      <c r="B228" s="78"/>
      <c r="C228" s="11"/>
      <c r="D228" s="65"/>
      <c r="E228" s="66"/>
      <c r="F228" s="65"/>
      <c r="J228" s="2"/>
    </row>
    <row r="229" spans="2:10" ht="15.75" customHeight="1">
      <c r="B229" s="78"/>
      <c r="C229" s="11"/>
      <c r="D229" s="65"/>
      <c r="E229" s="66"/>
      <c r="F229" s="65"/>
      <c r="J229" s="2"/>
    </row>
    <row r="230" spans="2:10" ht="15.75" customHeight="1">
      <c r="B230" s="78"/>
      <c r="C230" s="11"/>
      <c r="D230" s="65"/>
      <c r="E230" s="66"/>
      <c r="F230" s="65"/>
      <c r="J230" s="2"/>
    </row>
    <row r="231" spans="2:10" ht="15.75" customHeight="1">
      <c r="B231" s="78"/>
      <c r="C231" s="11"/>
      <c r="D231" s="65"/>
      <c r="E231" s="66"/>
      <c r="F231" s="65"/>
      <c r="J231" s="2"/>
    </row>
    <row r="232" spans="2:10" ht="15.75" customHeight="1">
      <c r="B232" s="78"/>
      <c r="C232" s="11"/>
      <c r="D232" s="65"/>
      <c r="E232" s="66"/>
      <c r="F232" s="65"/>
      <c r="J232" s="2"/>
    </row>
    <row r="233" spans="2:10" ht="15.75" customHeight="1">
      <c r="B233" s="78"/>
      <c r="C233" s="11"/>
      <c r="D233" s="65"/>
      <c r="E233" s="66"/>
      <c r="F233" s="65"/>
      <c r="J233" s="2"/>
    </row>
    <row r="234" spans="2:10" ht="15.75" customHeight="1">
      <c r="B234" s="78"/>
      <c r="C234" s="11"/>
      <c r="D234" s="65"/>
      <c r="E234" s="66"/>
      <c r="F234" s="65"/>
      <c r="J234" s="2"/>
    </row>
    <row r="235" spans="2:10" ht="15.75" customHeight="1">
      <c r="B235" s="78"/>
      <c r="C235" s="11"/>
      <c r="D235" s="65"/>
      <c r="E235" s="66"/>
      <c r="F235" s="65"/>
      <c r="J235" s="2"/>
    </row>
    <row r="236" spans="2:10" ht="15.75" customHeight="1">
      <c r="B236" s="78"/>
      <c r="C236" s="11"/>
      <c r="D236" s="65"/>
      <c r="E236" s="66"/>
      <c r="F236" s="65"/>
      <c r="J236" s="2"/>
    </row>
    <row r="237" spans="2:10" ht="15.75" customHeight="1">
      <c r="B237" s="78"/>
      <c r="C237" s="11"/>
      <c r="D237" s="65"/>
      <c r="E237" s="66"/>
      <c r="F237" s="65"/>
      <c r="J237" s="2"/>
    </row>
    <row r="238" spans="2:10" ht="15.75" customHeight="1">
      <c r="B238" s="78"/>
      <c r="C238" s="11"/>
      <c r="D238" s="65"/>
      <c r="E238" s="66"/>
      <c r="F238" s="65"/>
      <c r="J238" s="2"/>
    </row>
    <row r="239" spans="2:10" ht="15.75" customHeight="1">
      <c r="B239" s="78"/>
      <c r="C239" s="11"/>
      <c r="D239" s="65"/>
      <c r="E239" s="66"/>
      <c r="F239" s="65"/>
      <c r="J239" s="2"/>
    </row>
    <row r="240" spans="2:10" ht="15.75" customHeight="1">
      <c r="B240" s="78"/>
      <c r="C240" s="11"/>
      <c r="D240" s="65"/>
      <c r="E240" s="66"/>
      <c r="F240" s="65"/>
      <c r="J240" s="2"/>
    </row>
    <row r="241" spans="2:10" ht="15.75" customHeight="1">
      <c r="B241" s="78"/>
      <c r="C241" s="11"/>
      <c r="D241" s="65"/>
      <c r="E241" s="66"/>
      <c r="F241" s="65"/>
      <c r="J241" s="2"/>
    </row>
    <row r="242" spans="2:10" ht="15.75" customHeight="1">
      <c r="B242" s="78"/>
      <c r="C242" s="11"/>
      <c r="D242" s="65"/>
      <c r="E242" s="66"/>
      <c r="F242" s="65"/>
      <c r="J242" s="2"/>
    </row>
    <row r="243" spans="2:10" ht="15.75" customHeight="1">
      <c r="B243" s="78"/>
      <c r="C243" s="11"/>
      <c r="D243" s="65"/>
      <c r="E243" s="66"/>
      <c r="F243" s="65"/>
      <c r="J243" s="2"/>
    </row>
    <row r="244" spans="2:10" ht="15.75" customHeight="1">
      <c r="B244" s="78"/>
      <c r="C244" s="11"/>
      <c r="D244" s="65"/>
      <c r="E244" s="66"/>
      <c r="F244" s="65"/>
      <c r="J244" s="2"/>
    </row>
    <row r="245" spans="2:10" ht="15.75" customHeight="1">
      <c r="B245" s="78"/>
      <c r="C245" s="11"/>
      <c r="D245" s="65"/>
      <c r="E245" s="66"/>
      <c r="F245" s="65"/>
      <c r="J245" s="2"/>
    </row>
    <row r="246" spans="2:10" ht="15.75" customHeight="1">
      <c r="B246" s="78"/>
      <c r="C246" s="11"/>
      <c r="D246" s="65"/>
      <c r="E246" s="66"/>
      <c r="F246" s="65"/>
      <c r="J246" s="2"/>
    </row>
    <row r="247" spans="2:10" ht="15.75" customHeight="1">
      <c r="B247" s="78"/>
      <c r="C247" s="11"/>
      <c r="D247" s="65"/>
      <c r="E247" s="66"/>
      <c r="F247" s="65"/>
      <c r="J247" s="2"/>
    </row>
    <row r="248" spans="2:10" ht="15.75" customHeight="1">
      <c r="B248" s="78"/>
      <c r="C248" s="11"/>
      <c r="D248" s="65"/>
      <c r="E248" s="66"/>
      <c r="F248" s="65"/>
      <c r="J248" s="2"/>
    </row>
    <row r="249" spans="2:10" ht="15.75" customHeight="1">
      <c r="B249" s="78"/>
      <c r="C249" s="11"/>
      <c r="D249" s="65"/>
      <c r="E249" s="66"/>
      <c r="F249" s="65"/>
      <c r="J249" s="2"/>
    </row>
    <row r="250" spans="2:10" ht="15.75" customHeight="1">
      <c r="B250" s="78"/>
      <c r="C250" s="11"/>
      <c r="D250" s="65"/>
      <c r="E250" s="66"/>
      <c r="F250" s="65"/>
      <c r="J250" s="2"/>
    </row>
    <row r="251" spans="2:10" ht="15.75" customHeight="1">
      <c r="B251" s="78"/>
      <c r="C251" s="11"/>
      <c r="D251" s="65"/>
      <c r="E251" s="66"/>
      <c r="F251" s="65"/>
      <c r="J251" s="2"/>
    </row>
    <row r="252" spans="2:10" ht="15.75" customHeight="1">
      <c r="B252" s="78"/>
      <c r="C252" s="11"/>
      <c r="D252" s="65"/>
      <c r="E252" s="66"/>
      <c r="F252" s="65"/>
      <c r="J252" s="2"/>
    </row>
    <row r="253" spans="2:10" ht="15.75" customHeight="1">
      <c r="B253" s="78"/>
      <c r="C253" s="11"/>
      <c r="D253" s="65"/>
      <c r="E253" s="66"/>
      <c r="F253" s="65"/>
      <c r="J253" s="2"/>
    </row>
    <row r="254" spans="2:10" ht="15.75" customHeight="1">
      <c r="B254" s="78"/>
      <c r="C254" s="11"/>
      <c r="D254" s="65"/>
      <c r="E254" s="66"/>
      <c r="F254" s="65"/>
      <c r="J254" s="2"/>
    </row>
    <row r="255" spans="2:10" ht="15.75" customHeight="1">
      <c r="B255" s="78"/>
      <c r="C255" s="11"/>
      <c r="D255" s="65"/>
      <c r="E255" s="66"/>
      <c r="F255" s="65"/>
      <c r="J255" s="2"/>
    </row>
    <row r="256" spans="2:10" ht="15.75" customHeight="1">
      <c r="B256" s="78"/>
      <c r="C256" s="11"/>
      <c r="D256" s="65"/>
      <c r="E256" s="66"/>
      <c r="F256" s="65"/>
      <c r="J256" s="2"/>
    </row>
    <row r="257" spans="2:10" ht="15.75" customHeight="1">
      <c r="B257" s="78"/>
      <c r="C257" s="11"/>
      <c r="D257" s="65"/>
      <c r="E257" s="66"/>
      <c r="F257" s="65"/>
      <c r="J257" s="2"/>
    </row>
    <row r="258" spans="2:10" ht="15.75" customHeight="1">
      <c r="B258" s="78"/>
      <c r="C258" s="11"/>
      <c r="D258" s="65"/>
      <c r="E258" s="66"/>
      <c r="F258" s="65"/>
      <c r="J258" s="2"/>
    </row>
    <row r="259" spans="2:10" ht="15.75" customHeight="1">
      <c r="B259" s="78"/>
      <c r="C259" s="11"/>
      <c r="D259" s="65"/>
      <c r="E259" s="66"/>
      <c r="F259" s="65"/>
      <c r="J259" s="2"/>
    </row>
    <row r="260" spans="2:10" ht="15.75" customHeight="1">
      <c r="B260" s="78"/>
      <c r="C260" s="11"/>
      <c r="D260" s="65"/>
      <c r="E260" s="66"/>
      <c r="F260" s="65"/>
      <c r="J260" s="2"/>
    </row>
    <row r="261" spans="2:10" ht="15.75" customHeight="1">
      <c r="B261" s="78"/>
      <c r="C261" s="11"/>
      <c r="D261" s="65"/>
      <c r="E261" s="66"/>
      <c r="F261" s="65"/>
      <c r="J261" s="2"/>
    </row>
    <row r="262" spans="2:10" ht="15.75" customHeight="1">
      <c r="B262" s="78"/>
      <c r="C262" s="11"/>
      <c r="D262" s="65"/>
      <c r="E262" s="66"/>
      <c r="F262" s="65"/>
      <c r="J262" s="2"/>
    </row>
    <row r="263" spans="2:10" ht="15.75" customHeight="1">
      <c r="B263" s="78"/>
      <c r="C263" s="11"/>
      <c r="D263" s="65"/>
      <c r="E263" s="66"/>
      <c r="F263" s="65"/>
      <c r="J263" s="2"/>
    </row>
    <row r="264" spans="2:10" ht="15.75" customHeight="1">
      <c r="B264" s="78"/>
      <c r="C264" s="11"/>
      <c r="D264" s="65"/>
      <c r="E264" s="66"/>
      <c r="F264" s="65"/>
      <c r="J264" s="2"/>
    </row>
    <row r="265" spans="2:10" ht="15.75" customHeight="1">
      <c r="B265" s="78"/>
      <c r="C265" s="11"/>
      <c r="D265" s="65"/>
      <c r="E265" s="66"/>
      <c r="F265" s="65"/>
      <c r="J265" s="2"/>
    </row>
    <row r="266" spans="2:10" ht="15.75" customHeight="1">
      <c r="B266" s="78"/>
      <c r="C266" s="11"/>
      <c r="D266" s="65"/>
      <c r="E266" s="66"/>
      <c r="F266" s="65"/>
      <c r="J266" s="2"/>
    </row>
    <row r="267" spans="2:10" ht="15.75" customHeight="1">
      <c r="B267" s="78"/>
      <c r="C267" s="11"/>
      <c r="D267" s="65"/>
      <c r="E267" s="66"/>
      <c r="F267" s="65"/>
      <c r="J267" s="2"/>
    </row>
    <row r="268" spans="2:10" ht="15.75" customHeight="1">
      <c r="B268" s="78"/>
      <c r="C268" s="11"/>
      <c r="D268" s="65"/>
      <c r="E268" s="66"/>
      <c r="F268" s="65"/>
      <c r="J268" s="2"/>
    </row>
    <row r="269" spans="2:10" ht="15.75" customHeight="1">
      <c r="B269" s="78"/>
      <c r="C269" s="11"/>
      <c r="D269" s="65"/>
      <c r="E269" s="66"/>
      <c r="F269" s="65"/>
      <c r="J269" s="2"/>
    </row>
    <row r="270" spans="2:10" ht="15.75" customHeight="1">
      <c r="B270" s="78"/>
      <c r="C270" s="11"/>
      <c r="D270" s="65"/>
      <c r="E270" s="66"/>
      <c r="F270" s="65"/>
      <c r="J270" s="2"/>
    </row>
    <row r="271" spans="2:10" ht="15.75" customHeight="1">
      <c r="B271" s="78"/>
      <c r="C271" s="11"/>
      <c r="D271" s="65"/>
      <c r="E271" s="66"/>
      <c r="F271" s="65"/>
      <c r="J271" s="2"/>
    </row>
    <row r="272" spans="2:10" ht="15.75" customHeight="1">
      <c r="B272" s="78"/>
      <c r="C272" s="11"/>
      <c r="D272" s="65"/>
      <c r="E272" s="66"/>
      <c r="F272" s="65"/>
      <c r="J272" s="2"/>
    </row>
    <row r="273" spans="2:10" ht="15.75" customHeight="1">
      <c r="B273" s="78"/>
      <c r="C273" s="11"/>
      <c r="D273" s="65"/>
      <c r="E273" s="66"/>
      <c r="F273" s="65"/>
      <c r="J273" s="2"/>
    </row>
    <row r="274" spans="2:10" ht="15.75" customHeight="1">
      <c r="B274" s="78"/>
      <c r="C274" s="11"/>
      <c r="D274" s="65"/>
      <c r="E274" s="66"/>
      <c r="F274" s="65"/>
      <c r="J274" s="2"/>
    </row>
    <row r="275" spans="2:10" ht="15.75" customHeight="1">
      <c r="B275" s="78"/>
      <c r="C275" s="11"/>
      <c r="D275" s="65"/>
      <c r="E275" s="66"/>
      <c r="F275" s="65"/>
      <c r="J275" s="2"/>
    </row>
    <row r="276" spans="2:10" ht="15.75" customHeight="1">
      <c r="B276" s="78"/>
      <c r="C276" s="11"/>
      <c r="D276" s="65"/>
      <c r="E276" s="66"/>
      <c r="F276" s="65"/>
      <c r="J276" s="2"/>
    </row>
    <row r="277" spans="2:10" ht="15.75" customHeight="1">
      <c r="B277" s="78"/>
      <c r="C277" s="11"/>
      <c r="D277" s="65"/>
      <c r="E277" s="66"/>
      <c r="F277" s="65"/>
      <c r="J277" s="2"/>
    </row>
    <row r="278" spans="2:10" ht="15.75" customHeight="1">
      <c r="B278" s="78"/>
      <c r="C278" s="11"/>
      <c r="D278" s="65"/>
      <c r="E278" s="66"/>
      <c r="F278" s="65"/>
      <c r="J278" s="2"/>
    </row>
    <row r="279" spans="2:10" ht="15.75" customHeight="1">
      <c r="B279" s="78"/>
      <c r="C279" s="11"/>
      <c r="D279" s="65"/>
      <c r="E279" s="66"/>
      <c r="F279" s="65"/>
      <c r="J279" s="2"/>
    </row>
    <row r="280" spans="2:10" ht="15.75" customHeight="1">
      <c r="B280" s="78"/>
      <c r="C280" s="11"/>
      <c r="D280" s="65"/>
      <c r="E280" s="66"/>
      <c r="F280" s="65"/>
      <c r="J280" s="2"/>
    </row>
    <row r="281" spans="2:10" ht="15.75" customHeight="1">
      <c r="B281" s="78"/>
      <c r="C281" s="11"/>
      <c r="D281" s="65"/>
      <c r="E281" s="66"/>
      <c r="F281" s="65"/>
      <c r="J281" s="2"/>
    </row>
    <row r="282" spans="2:10" ht="15.75" customHeight="1">
      <c r="B282" s="78"/>
      <c r="C282" s="11"/>
      <c r="D282" s="65"/>
      <c r="E282" s="66"/>
      <c r="F282" s="65"/>
      <c r="J282" s="2"/>
    </row>
    <row r="283" spans="2:10" ht="15.75" customHeight="1">
      <c r="B283" s="78"/>
      <c r="C283" s="11"/>
      <c r="D283" s="65"/>
      <c r="E283" s="66"/>
      <c r="F283" s="65"/>
      <c r="J283" s="2"/>
    </row>
    <row r="284" spans="2:10" ht="15.75" customHeight="1">
      <c r="B284" s="78"/>
      <c r="C284" s="11"/>
      <c r="D284" s="65"/>
      <c r="E284" s="66"/>
      <c r="F284" s="65"/>
      <c r="J284" s="2"/>
    </row>
    <row r="285" spans="2:10" ht="15.75" customHeight="1">
      <c r="B285" s="78"/>
      <c r="C285" s="11"/>
      <c r="D285" s="65"/>
      <c r="E285" s="66"/>
      <c r="F285" s="65"/>
      <c r="J285" s="2"/>
    </row>
    <row r="286" spans="2:10" ht="15.75" customHeight="1">
      <c r="B286" s="78"/>
      <c r="C286" s="11"/>
      <c r="D286" s="65"/>
      <c r="E286" s="66"/>
      <c r="F286" s="65"/>
      <c r="J286" s="2"/>
    </row>
    <row r="287" spans="2:10" ht="15.75" customHeight="1">
      <c r="B287" s="78"/>
      <c r="C287" s="11"/>
      <c r="D287" s="65"/>
      <c r="E287" s="66"/>
      <c r="F287" s="65"/>
      <c r="J287" s="2"/>
    </row>
    <row r="288" spans="2:10" ht="15.75" customHeight="1">
      <c r="B288" s="78"/>
      <c r="C288" s="11"/>
      <c r="D288" s="65"/>
      <c r="E288" s="66"/>
      <c r="F288" s="65"/>
      <c r="J288" s="2"/>
    </row>
    <row r="289" spans="2:10" ht="15.75" customHeight="1">
      <c r="B289" s="78"/>
      <c r="C289" s="11"/>
      <c r="D289" s="65"/>
      <c r="E289" s="66"/>
      <c r="F289" s="65"/>
      <c r="J289" s="2"/>
    </row>
    <row r="290" spans="2:10" ht="15.75" customHeight="1">
      <c r="B290" s="78"/>
      <c r="C290" s="11"/>
      <c r="D290" s="65"/>
      <c r="E290" s="66"/>
      <c r="F290" s="65"/>
      <c r="J290" s="2"/>
    </row>
    <row r="291" spans="2:10" ht="15.75" customHeight="1">
      <c r="B291" s="78"/>
      <c r="C291" s="11"/>
      <c r="D291" s="65"/>
      <c r="E291" s="66"/>
      <c r="F291" s="65"/>
      <c r="J291" s="2"/>
    </row>
    <row r="292" spans="2:10" ht="15.75" customHeight="1">
      <c r="B292" s="78"/>
      <c r="C292" s="11"/>
      <c r="D292" s="65"/>
      <c r="E292" s="66"/>
      <c r="F292" s="65"/>
      <c r="J292" s="2"/>
    </row>
    <row r="293" spans="2:10" ht="15.75" customHeight="1">
      <c r="B293" s="78"/>
      <c r="C293" s="11"/>
      <c r="D293" s="65"/>
      <c r="E293" s="66"/>
      <c r="F293" s="65"/>
      <c r="J293" s="2"/>
    </row>
    <row r="294" spans="2:10" ht="15.75" customHeight="1">
      <c r="B294" s="78"/>
      <c r="C294" s="11"/>
      <c r="D294" s="65"/>
      <c r="E294" s="66"/>
      <c r="F294" s="65"/>
      <c r="J294" s="2"/>
    </row>
    <row r="295" spans="2:10" ht="15.75" customHeight="1">
      <c r="B295" s="78"/>
      <c r="C295" s="11"/>
      <c r="D295" s="65"/>
      <c r="E295" s="66"/>
      <c r="F295" s="65"/>
      <c r="J295" s="2"/>
    </row>
    <row r="296" spans="2:10" ht="15.75" customHeight="1">
      <c r="B296" s="78"/>
      <c r="C296" s="11"/>
      <c r="D296" s="65"/>
      <c r="E296" s="66"/>
      <c r="F296" s="65"/>
      <c r="J296" s="2"/>
    </row>
    <row r="297" spans="2:10" ht="15.75" customHeight="1">
      <c r="B297" s="78"/>
      <c r="C297" s="11"/>
      <c r="D297" s="65"/>
      <c r="E297" s="66"/>
      <c r="F297" s="65"/>
      <c r="J297" s="2"/>
    </row>
    <row r="298" spans="2:10" ht="15.75" customHeight="1">
      <c r="B298" s="78"/>
      <c r="C298" s="11"/>
      <c r="D298" s="65"/>
      <c r="E298" s="66"/>
      <c r="F298" s="65"/>
      <c r="J298" s="2"/>
    </row>
    <row r="299" spans="2:10" ht="15.75" customHeight="1">
      <c r="B299" s="78"/>
      <c r="C299" s="11"/>
      <c r="D299" s="65"/>
      <c r="E299" s="66"/>
      <c r="F299" s="65"/>
      <c r="J299" s="2"/>
    </row>
    <row r="300" spans="2:10" ht="15.75" customHeight="1">
      <c r="B300" s="78"/>
      <c r="C300" s="11"/>
      <c r="D300" s="65"/>
      <c r="E300" s="66"/>
      <c r="F300" s="65"/>
      <c r="J300" s="2"/>
    </row>
    <row r="301" spans="2:10" ht="15.75" customHeight="1">
      <c r="B301" s="78"/>
      <c r="C301" s="11"/>
      <c r="D301" s="65"/>
      <c r="E301" s="66"/>
      <c r="F301" s="65"/>
      <c r="J301" s="2"/>
    </row>
    <row r="302" spans="2:10" ht="15.75" customHeight="1">
      <c r="B302" s="78"/>
      <c r="C302" s="11"/>
      <c r="D302" s="65"/>
      <c r="E302" s="66"/>
      <c r="F302" s="65"/>
      <c r="J302" s="2"/>
    </row>
    <row r="303" spans="2:10" ht="15.75" customHeight="1">
      <c r="B303" s="78"/>
      <c r="C303" s="11"/>
      <c r="D303" s="65"/>
      <c r="E303" s="66"/>
      <c r="F303" s="65"/>
      <c r="J303" s="2"/>
    </row>
    <row r="304" spans="2:10" ht="15.75" customHeight="1">
      <c r="B304" s="78"/>
      <c r="C304" s="11"/>
      <c r="D304" s="65"/>
      <c r="E304" s="66"/>
      <c r="F304" s="65"/>
      <c r="J304" s="2"/>
    </row>
    <row r="305" spans="2:10" ht="15.75" customHeight="1">
      <c r="B305" s="78"/>
      <c r="C305" s="11"/>
      <c r="D305" s="65"/>
      <c r="E305" s="66"/>
      <c r="F305" s="65"/>
      <c r="J305" s="2"/>
    </row>
    <row r="306" spans="2:10" ht="15.75" customHeight="1">
      <c r="B306" s="78"/>
      <c r="C306" s="11"/>
      <c r="D306" s="65"/>
      <c r="E306" s="66"/>
      <c r="F306" s="65"/>
      <c r="J306" s="2"/>
    </row>
    <row r="307" spans="2:10" ht="15.75" customHeight="1">
      <c r="B307" s="78"/>
      <c r="C307" s="11"/>
      <c r="D307" s="65"/>
      <c r="E307" s="66"/>
      <c r="F307" s="65"/>
      <c r="J307" s="2"/>
    </row>
    <row r="308" spans="2:10" ht="15.75" customHeight="1">
      <c r="B308" s="78"/>
      <c r="C308" s="11"/>
      <c r="D308" s="65"/>
      <c r="E308" s="66"/>
      <c r="F308" s="65"/>
      <c r="J308" s="2"/>
    </row>
    <row r="309" spans="2:10" ht="15.75" customHeight="1">
      <c r="B309" s="78"/>
      <c r="C309" s="11"/>
      <c r="D309" s="65"/>
      <c r="E309" s="66"/>
      <c r="F309" s="65"/>
      <c r="J309" s="2"/>
    </row>
    <row r="310" spans="2:10" ht="15.75" customHeight="1">
      <c r="B310" s="78"/>
      <c r="C310" s="11"/>
      <c r="D310" s="65"/>
      <c r="E310" s="66"/>
      <c r="F310" s="65"/>
      <c r="J310" s="2"/>
    </row>
    <row r="311" spans="2:10" ht="15.75" customHeight="1">
      <c r="B311" s="78"/>
      <c r="C311" s="11"/>
      <c r="D311" s="65"/>
      <c r="E311" s="66"/>
      <c r="F311" s="65"/>
      <c r="J311" s="2"/>
    </row>
    <row r="312" spans="2:10" ht="15.75" customHeight="1">
      <c r="B312" s="78"/>
      <c r="C312" s="11"/>
      <c r="D312" s="65"/>
      <c r="E312" s="66"/>
      <c r="F312" s="65"/>
      <c r="J312" s="2"/>
    </row>
    <row r="313" spans="2:10" ht="15.75" customHeight="1">
      <c r="B313" s="48"/>
    </row>
    <row r="314" spans="2:10" ht="15.75" customHeight="1">
      <c r="B314" s="48"/>
    </row>
    <row r="315" spans="2:10" ht="15.75" customHeight="1">
      <c r="B315" s="48"/>
    </row>
    <row r="316" spans="2:10" ht="15.75" customHeight="1">
      <c r="B316" s="48"/>
    </row>
    <row r="317" spans="2:10" ht="15.75" customHeight="1">
      <c r="B317" s="48"/>
    </row>
    <row r="318" spans="2:10" ht="15.75" customHeight="1">
      <c r="B318" s="48"/>
    </row>
    <row r="319" spans="2:10" ht="15.75" customHeight="1">
      <c r="B319" s="48"/>
    </row>
    <row r="320" spans="2:10" ht="15.75" customHeight="1">
      <c r="B320" s="48"/>
    </row>
    <row r="321" spans="2:2" ht="15.75" customHeight="1">
      <c r="B321" s="48"/>
    </row>
    <row r="322" spans="2:2" ht="15.75" customHeight="1">
      <c r="B322" s="48"/>
    </row>
    <row r="323" spans="2:2" ht="15.75" customHeight="1">
      <c r="B323" s="48"/>
    </row>
    <row r="324" spans="2:2" ht="15.75" customHeight="1">
      <c r="B324" s="48"/>
    </row>
    <row r="325" spans="2:2" ht="15.75" customHeight="1">
      <c r="B325" s="48"/>
    </row>
    <row r="326" spans="2:2" ht="15.75" customHeight="1">
      <c r="B326" s="48"/>
    </row>
    <row r="327" spans="2:2" ht="15.75" customHeight="1">
      <c r="B327" s="48"/>
    </row>
    <row r="328" spans="2:2" ht="15.75" customHeight="1">
      <c r="B328" s="48"/>
    </row>
    <row r="329" spans="2:2" ht="15.75" customHeight="1">
      <c r="B329" s="48"/>
    </row>
    <row r="330" spans="2:2" ht="15.75" customHeight="1">
      <c r="B330" s="48"/>
    </row>
    <row r="331" spans="2:2" ht="15.75" customHeight="1">
      <c r="B331" s="48"/>
    </row>
    <row r="332" spans="2:2" ht="15.75" customHeight="1">
      <c r="B332" s="48"/>
    </row>
    <row r="333" spans="2:2" ht="15.75" customHeight="1">
      <c r="B333" s="48"/>
    </row>
    <row r="334" spans="2:2" ht="15.75" customHeight="1">
      <c r="B334" s="48"/>
    </row>
    <row r="335" spans="2:2" ht="15.75" customHeight="1">
      <c r="B335" s="48"/>
    </row>
    <row r="336" spans="2:2" ht="15.75" customHeight="1">
      <c r="B336" s="48"/>
    </row>
    <row r="337" spans="2:2" ht="15.75" customHeight="1">
      <c r="B337" s="48"/>
    </row>
    <row r="338" spans="2:2" ht="15.75" customHeight="1">
      <c r="B338" s="48"/>
    </row>
    <row r="339" spans="2:2" ht="15.75" customHeight="1">
      <c r="B339" s="48"/>
    </row>
    <row r="340" spans="2:2" ht="15.75" customHeight="1">
      <c r="B340" s="48"/>
    </row>
    <row r="341" spans="2:2" ht="15.75" customHeight="1">
      <c r="B341" s="48"/>
    </row>
    <row r="342" spans="2:2" ht="15.75" customHeight="1">
      <c r="B342" s="48"/>
    </row>
    <row r="343" spans="2:2" ht="15.75" customHeight="1">
      <c r="B343" s="48"/>
    </row>
    <row r="344" spans="2:2" ht="15.75" customHeight="1">
      <c r="B344" s="48"/>
    </row>
    <row r="345" spans="2:2" ht="15.75" customHeight="1">
      <c r="B345" s="48"/>
    </row>
    <row r="346" spans="2:2" ht="15.75" customHeight="1">
      <c r="B346" s="48"/>
    </row>
    <row r="347" spans="2:2" ht="15.75" customHeight="1">
      <c r="B347" s="48"/>
    </row>
    <row r="348" spans="2:2" ht="15.75" customHeight="1">
      <c r="B348" s="48"/>
    </row>
    <row r="349" spans="2:2" ht="15.75" customHeight="1">
      <c r="B349" s="48"/>
    </row>
    <row r="350" spans="2:2" ht="15.75" customHeight="1">
      <c r="B350" s="48"/>
    </row>
    <row r="351" spans="2:2" ht="15.75" customHeight="1">
      <c r="B351" s="48"/>
    </row>
    <row r="352" spans="2:2" ht="15.75" customHeight="1">
      <c r="B352" s="48"/>
    </row>
    <row r="353" spans="2:2" ht="15.75" customHeight="1">
      <c r="B353" s="48"/>
    </row>
    <row r="354" spans="2:2" ht="15.75" customHeight="1">
      <c r="B354" s="48"/>
    </row>
    <row r="355" spans="2:2" ht="15.75" customHeight="1">
      <c r="B355" s="48"/>
    </row>
    <row r="356" spans="2:2" ht="15.75" customHeight="1">
      <c r="B356" s="48"/>
    </row>
    <row r="357" spans="2:2" ht="15.75" customHeight="1">
      <c r="B357" s="48"/>
    </row>
    <row r="358" spans="2:2" ht="15.75" customHeight="1">
      <c r="B358" s="48"/>
    </row>
    <row r="359" spans="2:2" ht="15.75" customHeight="1">
      <c r="B359" s="48"/>
    </row>
    <row r="360" spans="2:2" ht="15.75" customHeight="1">
      <c r="B360" s="48"/>
    </row>
    <row r="361" spans="2:2" ht="15.75" customHeight="1">
      <c r="B361" s="48"/>
    </row>
    <row r="362" spans="2:2" ht="15.75" customHeight="1">
      <c r="B362" s="48"/>
    </row>
    <row r="363" spans="2:2" ht="15.75" customHeight="1">
      <c r="B363" s="48"/>
    </row>
    <row r="364" spans="2:2" ht="15.75" customHeight="1">
      <c r="B364" s="48"/>
    </row>
    <row r="365" spans="2:2" ht="15.75" customHeight="1">
      <c r="B365" s="48"/>
    </row>
    <row r="366" spans="2:2" ht="15.75" customHeight="1">
      <c r="B366" s="48"/>
    </row>
    <row r="367" spans="2:2" ht="15.75" customHeight="1">
      <c r="B367" s="48"/>
    </row>
    <row r="368" spans="2:2" ht="15.75" customHeight="1">
      <c r="B368" s="48"/>
    </row>
    <row r="369" spans="2:2" ht="15.75" customHeight="1">
      <c r="B369" s="48"/>
    </row>
    <row r="370" spans="2:2" ht="15.75" customHeight="1">
      <c r="B370" s="48"/>
    </row>
    <row r="371" spans="2:2" ht="15.75" customHeight="1">
      <c r="B371" s="48"/>
    </row>
    <row r="372" spans="2:2" ht="15.75" customHeight="1">
      <c r="B372" s="48"/>
    </row>
    <row r="373" spans="2:2" ht="15.75" customHeight="1">
      <c r="B373" s="48"/>
    </row>
    <row r="374" spans="2:2" ht="15.75" customHeight="1">
      <c r="B374" s="48"/>
    </row>
    <row r="375" spans="2:2" ht="15.75" customHeight="1">
      <c r="B375" s="48"/>
    </row>
    <row r="376" spans="2:2" ht="15.75" customHeight="1">
      <c r="B376" s="48"/>
    </row>
    <row r="377" spans="2:2" ht="15.75" customHeight="1">
      <c r="B377" s="48"/>
    </row>
    <row r="378" spans="2:2" ht="15.75" customHeight="1">
      <c r="B378" s="48"/>
    </row>
    <row r="379" spans="2:2" ht="15.75" customHeight="1">
      <c r="B379" s="48"/>
    </row>
    <row r="380" spans="2:2" ht="15.75" customHeight="1">
      <c r="B380" s="48"/>
    </row>
    <row r="381" spans="2:2" ht="15.75" customHeight="1">
      <c r="B381" s="48"/>
    </row>
    <row r="382" spans="2:2" ht="15.75" customHeight="1">
      <c r="B382" s="48"/>
    </row>
    <row r="383" spans="2:2" ht="15.75" customHeight="1">
      <c r="B383" s="48"/>
    </row>
    <row r="384" spans="2:2" ht="15.75" customHeight="1">
      <c r="B384" s="48"/>
    </row>
    <row r="385" spans="2:2" ht="15.75" customHeight="1">
      <c r="B385" s="48"/>
    </row>
    <row r="386" spans="2:2" ht="15.75" customHeight="1">
      <c r="B386" s="48"/>
    </row>
    <row r="387" spans="2:2" ht="15.75" customHeight="1">
      <c r="B387" s="48"/>
    </row>
    <row r="388" spans="2:2" ht="15.75" customHeight="1">
      <c r="B388" s="48"/>
    </row>
    <row r="389" spans="2:2" ht="15.75" customHeight="1">
      <c r="B389" s="48"/>
    </row>
    <row r="390" spans="2:2" ht="15.75" customHeight="1">
      <c r="B390" s="48"/>
    </row>
    <row r="391" spans="2:2" ht="15.75" customHeight="1">
      <c r="B391" s="48"/>
    </row>
    <row r="392" spans="2:2" ht="15.75" customHeight="1">
      <c r="B392" s="48"/>
    </row>
    <row r="393" spans="2:2" ht="15.75" customHeight="1">
      <c r="B393" s="48"/>
    </row>
    <row r="394" spans="2:2" ht="15.75" customHeight="1">
      <c r="B394" s="48"/>
    </row>
    <row r="395" spans="2:2" ht="15.75" customHeight="1">
      <c r="B395" s="48"/>
    </row>
    <row r="396" spans="2:2" ht="15.75" customHeight="1">
      <c r="B396" s="48"/>
    </row>
    <row r="397" spans="2:2" ht="15.75" customHeight="1">
      <c r="B397" s="48"/>
    </row>
    <row r="398" spans="2:2" ht="15.75" customHeight="1">
      <c r="B398" s="48"/>
    </row>
    <row r="399" spans="2:2" ht="15.75" customHeight="1">
      <c r="B399" s="48"/>
    </row>
    <row r="400" spans="2:2" ht="15.75" customHeight="1">
      <c r="B400" s="48"/>
    </row>
    <row r="401" spans="2:2" ht="15.75" customHeight="1">
      <c r="B401" s="48"/>
    </row>
    <row r="402" spans="2:2" ht="15.75" customHeight="1">
      <c r="B402" s="48"/>
    </row>
    <row r="403" spans="2:2" ht="15.75" customHeight="1">
      <c r="B403" s="48"/>
    </row>
    <row r="404" spans="2:2" ht="15.75" customHeight="1">
      <c r="B404" s="48"/>
    </row>
    <row r="405" spans="2:2" ht="15.75" customHeight="1">
      <c r="B405" s="48"/>
    </row>
    <row r="406" spans="2:2" ht="15.75" customHeight="1">
      <c r="B406" s="48"/>
    </row>
    <row r="407" spans="2:2" ht="15.75" customHeight="1">
      <c r="B407" s="48"/>
    </row>
    <row r="408" spans="2:2" ht="15.75" customHeight="1">
      <c r="B408" s="48"/>
    </row>
    <row r="409" spans="2:2" ht="15.75" customHeight="1">
      <c r="B409" s="48"/>
    </row>
    <row r="410" spans="2:2" ht="15.75" customHeight="1">
      <c r="B410" s="48"/>
    </row>
    <row r="411" spans="2:2" ht="15.75" customHeight="1">
      <c r="B411" s="48"/>
    </row>
    <row r="412" spans="2:2" ht="15.75" customHeight="1">
      <c r="B412" s="48"/>
    </row>
    <row r="413" spans="2:2" ht="15.75" customHeight="1">
      <c r="B413" s="48"/>
    </row>
    <row r="414" spans="2:2" ht="15.75" customHeight="1">
      <c r="B414" s="48"/>
    </row>
    <row r="415" spans="2:2" ht="15.75" customHeight="1">
      <c r="B415" s="48"/>
    </row>
    <row r="416" spans="2:2" ht="15.75" customHeight="1">
      <c r="B416" s="48"/>
    </row>
    <row r="417" spans="2:2" ht="15.75" customHeight="1">
      <c r="B417" s="48"/>
    </row>
    <row r="418" spans="2:2" ht="15.75" customHeight="1">
      <c r="B418" s="48"/>
    </row>
    <row r="419" spans="2:2" ht="15.75" customHeight="1">
      <c r="B419" s="48"/>
    </row>
    <row r="420" spans="2:2" ht="15.75" customHeight="1">
      <c r="B420" s="48"/>
    </row>
    <row r="421" spans="2:2" ht="15.75" customHeight="1">
      <c r="B421" s="48"/>
    </row>
    <row r="422" spans="2:2" ht="15.75" customHeight="1">
      <c r="B422" s="48"/>
    </row>
    <row r="423" spans="2:2" ht="15.75" customHeight="1">
      <c r="B423" s="48"/>
    </row>
    <row r="424" spans="2:2" ht="15.75" customHeight="1">
      <c r="B424" s="48"/>
    </row>
    <row r="425" spans="2:2" ht="15.75" customHeight="1">
      <c r="B425" s="48"/>
    </row>
    <row r="426" spans="2:2" ht="15.75" customHeight="1">
      <c r="B426" s="48"/>
    </row>
    <row r="427" spans="2:2" ht="15.75" customHeight="1">
      <c r="B427" s="48"/>
    </row>
    <row r="428" spans="2:2" ht="15.75" customHeight="1">
      <c r="B428" s="48"/>
    </row>
    <row r="429" spans="2:2" ht="15.75" customHeight="1">
      <c r="B429" s="48"/>
    </row>
    <row r="430" spans="2:2" ht="15.75" customHeight="1">
      <c r="B430" s="48"/>
    </row>
    <row r="431" spans="2:2" ht="15.75" customHeight="1">
      <c r="B431" s="48"/>
    </row>
    <row r="432" spans="2:2" ht="15.75" customHeight="1">
      <c r="B432" s="48"/>
    </row>
    <row r="433" spans="2:2" ht="15.75" customHeight="1">
      <c r="B433" s="48"/>
    </row>
    <row r="434" spans="2:2" ht="15.75" customHeight="1">
      <c r="B434" s="48"/>
    </row>
    <row r="435" spans="2:2" ht="15.75" customHeight="1">
      <c r="B435" s="48"/>
    </row>
    <row r="436" spans="2:2" ht="15.75" customHeight="1">
      <c r="B436" s="48"/>
    </row>
    <row r="437" spans="2:2" ht="15.75" customHeight="1">
      <c r="B437" s="48"/>
    </row>
    <row r="438" spans="2:2" ht="15.75" customHeight="1">
      <c r="B438" s="48"/>
    </row>
    <row r="439" spans="2:2" ht="15.75" customHeight="1">
      <c r="B439" s="48"/>
    </row>
    <row r="440" spans="2:2" ht="15.75" customHeight="1">
      <c r="B440" s="48"/>
    </row>
    <row r="441" spans="2:2" ht="15.75" customHeight="1">
      <c r="B441" s="48"/>
    </row>
    <row r="442" spans="2:2" ht="15.75" customHeight="1">
      <c r="B442" s="48"/>
    </row>
    <row r="443" spans="2:2" ht="15.75" customHeight="1">
      <c r="B443" s="48"/>
    </row>
    <row r="444" spans="2:2" ht="15.75" customHeight="1">
      <c r="B444" s="48"/>
    </row>
    <row r="445" spans="2:2" ht="15.75" customHeight="1">
      <c r="B445" s="48"/>
    </row>
    <row r="446" spans="2:2" ht="15.75" customHeight="1">
      <c r="B446" s="48"/>
    </row>
    <row r="447" spans="2:2" ht="15.75" customHeight="1">
      <c r="B447" s="48"/>
    </row>
    <row r="448" spans="2:2" ht="15.75" customHeight="1">
      <c r="B448" s="48"/>
    </row>
    <row r="449" spans="2:2" ht="15.75" customHeight="1">
      <c r="B449" s="48"/>
    </row>
    <row r="450" spans="2:2" ht="15.75" customHeight="1">
      <c r="B450" s="48"/>
    </row>
    <row r="451" spans="2:2" ht="15.75" customHeight="1">
      <c r="B451" s="48"/>
    </row>
    <row r="452" spans="2:2" ht="15.75" customHeight="1">
      <c r="B452" s="48"/>
    </row>
    <row r="453" spans="2:2" ht="15.75" customHeight="1">
      <c r="B453" s="48"/>
    </row>
    <row r="454" spans="2:2" ht="15.75" customHeight="1">
      <c r="B454" s="48"/>
    </row>
    <row r="455" spans="2:2" ht="15.75" customHeight="1">
      <c r="B455" s="48"/>
    </row>
    <row r="456" spans="2:2" ht="15.75" customHeight="1">
      <c r="B456" s="48"/>
    </row>
    <row r="457" spans="2:2" ht="15.75" customHeight="1">
      <c r="B457" s="48"/>
    </row>
    <row r="458" spans="2:2" ht="15.75" customHeight="1">
      <c r="B458" s="48"/>
    </row>
    <row r="459" spans="2:2" ht="15.75" customHeight="1">
      <c r="B459" s="48"/>
    </row>
    <row r="460" spans="2:2" ht="15.75" customHeight="1">
      <c r="B460" s="48"/>
    </row>
    <row r="461" spans="2:2" ht="15.75" customHeight="1">
      <c r="B461" s="48"/>
    </row>
    <row r="462" spans="2:2" ht="15.75" customHeight="1">
      <c r="B462" s="48"/>
    </row>
    <row r="463" spans="2:2" ht="15.75" customHeight="1">
      <c r="B463" s="48"/>
    </row>
    <row r="464" spans="2:2" ht="15.75" customHeight="1">
      <c r="B464" s="48"/>
    </row>
    <row r="465" spans="2:2" ht="15.75" customHeight="1">
      <c r="B465" s="48"/>
    </row>
    <row r="466" spans="2:2" ht="15.75" customHeight="1">
      <c r="B466" s="48"/>
    </row>
    <row r="467" spans="2:2" ht="15.75" customHeight="1">
      <c r="B467" s="48"/>
    </row>
    <row r="468" spans="2:2" ht="15.75" customHeight="1">
      <c r="B468" s="48"/>
    </row>
    <row r="469" spans="2:2" ht="15.75" customHeight="1">
      <c r="B469" s="48"/>
    </row>
    <row r="470" spans="2:2" ht="15.75" customHeight="1">
      <c r="B470" s="48"/>
    </row>
    <row r="471" spans="2:2" ht="15.75" customHeight="1">
      <c r="B471" s="48"/>
    </row>
    <row r="472" spans="2:2" ht="15.75" customHeight="1">
      <c r="B472" s="48"/>
    </row>
    <row r="473" spans="2:2" ht="15.75" customHeight="1">
      <c r="B473" s="48"/>
    </row>
    <row r="474" spans="2:2" ht="15.75" customHeight="1">
      <c r="B474" s="48"/>
    </row>
    <row r="475" spans="2:2" ht="15.75" customHeight="1">
      <c r="B475" s="48"/>
    </row>
    <row r="476" spans="2:2" ht="15.75" customHeight="1">
      <c r="B476" s="48"/>
    </row>
    <row r="477" spans="2:2" ht="15.75" customHeight="1">
      <c r="B477" s="48"/>
    </row>
    <row r="478" spans="2:2" ht="15.75" customHeight="1">
      <c r="B478" s="48"/>
    </row>
    <row r="479" spans="2:2" ht="15.75" customHeight="1">
      <c r="B479" s="48"/>
    </row>
    <row r="480" spans="2:2" ht="15.75" customHeight="1">
      <c r="B480" s="48"/>
    </row>
    <row r="481" spans="2:2" ht="15.75" customHeight="1">
      <c r="B481" s="48"/>
    </row>
    <row r="482" spans="2:2" ht="15.75" customHeight="1">
      <c r="B482" s="48"/>
    </row>
    <row r="483" spans="2:2" ht="15.75" customHeight="1">
      <c r="B483" s="48"/>
    </row>
    <row r="484" spans="2:2" ht="15.75" customHeight="1">
      <c r="B484" s="48"/>
    </row>
    <row r="485" spans="2:2" ht="15.75" customHeight="1">
      <c r="B485" s="48"/>
    </row>
    <row r="486" spans="2:2" ht="15.75" customHeight="1">
      <c r="B486" s="48"/>
    </row>
    <row r="487" spans="2:2" ht="15.75" customHeight="1">
      <c r="B487" s="48"/>
    </row>
    <row r="488" spans="2:2" ht="15.75" customHeight="1">
      <c r="B488" s="48"/>
    </row>
    <row r="489" spans="2:2" ht="15.75" customHeight="1">
      <c r="B489" s="48"/>
    </row>
    <row r="490" spans="2:2" ht="15.75" customHeight="1">
      <c r="B490" s="48"/>
    </row>
    <row r="491" spans="2:2" ht="15.75" customHeight="1">
      <c r="B491" s="48"/>
    </row>
    <row r="492" spans="2:2" ht="15.75" customHeight="1">
      <c r="B492" s="48"/>
    </row>
    <row r="493" spans="2:2" ht="15.75" customHeight="1">
      <c r="B493" s="48"/>
    </row>
    <row r="494" spans="2:2" ht="15.75" customHeight="1">
      <c r="B494" s="48"/>
    </row>
    <row r="495" spans="2:2" ht="15.75" customHeight="1">
      <c r="B495" s="48"/>
    </row>
    <row r="496" spans="2:2" ht="15.75" customHeight="1">
      <c r="B496" s="48"/>
    </row>
    <row r="497" spans="2:2" ht="15.75" customHeight="1">
      <c r="B497" s="48"/>
    </row>
    <row r="498" spans="2:2" ht="15.75" customHeight="1">
      <c r="B498" s="48"/>
    </row>
    <row r="499" spans="2:2" ht="15.75" customHeight="1">
      <c r="B499" s="48"/>
    </row>
    <row r="500" spans="2:2" ht="15.75" customHeight="1">
      <c r="B500" s="48"/>
    </row>
    <row r="501" spans="2:2" ht="15.75" customHeight="1">
      <c r="B501" s="48"/>
    </row>
    <row r="502" spans="2:2" ht="15.75" customHeight="1">
      <c r="B502" s="48"/>
    </row>
    <row r="503" spans="2:2" ht="15.75" customHeight="1">
      <c r="B503" s="48"/>
    </row>
    <row r="504" spans="2:2" ht="15.75" customHeight="1">
      <c r="B504" s="48"/>
    </row>
    <row r="505" spans="2:2" ht="15.75" customHeight="1">
      <c r="B505" s="48"/>
    </row>
    <row r="506" spans="2:2" ht="15.75" customHeight="1">
      <c r="B506" s="48"/>
    </row>
    <row r="507" spans="2:2" ht="15.75" customHeight="1">
      <c r="B507" s="48"/>
    </row>
    <row r="508" spans="2:2" ht="15.75" customHeight="1">
      <c r="B508" s="48"/>
    </row>
    <row r="509" spans="2:2" ht="15.75" customHeight="1">
      <c r="B509" s="48"/>
    </row>
    <row r="510" spans="2:2" ht="15.75" customHeight="1">
      <c r="B510" s="48"/>
    </row>
    <row r="511" spans="2:2" ht="15.75" customHeight="1">
      <c r="B511" s="48"/>
    </row>
    <row r="512" spans="2:2" ht="15.75" customHeight="1">
      <c r="B512" s="48"/>
    </row>
    <row r="513" spans="2:2" ht="15.75" customHeight="1">
      <c r="B513" s="48"/>
    </row>
    <row r="514" spans="2:2" ht="15.75" customHeight="1">
      <c r="B514" s="48"/>
    </row>
    <row r="515" spans="2:2" ht="15.75" customHeight="1">
      <c r="B515" s="48"/>
    </row>
    <row r="516" spans="2:2" ht="15.75" customHeight="1">
      <c r="B516" s="48"/>
    </row>
    <row r="517" spans="2:2" ht="15.75" customHeight="1">
      <c r="B517" s="48"/>
    </row>
    <row r="518" spans="2:2" ht="15.75" customHeight="1">
      <c r="B518" s="48"/>
    </row>
    <row r="519" spans="2:2" ht="15.75" customHeight="1">
      <c r="B519" s="48"/>
    </row>
    <row r="520" spans="2:2" ht="15.75" customHeight="1">
      <c r="B520" s="48"/>
    </row>
    <row r="521" spans="2:2" ht="15.75" customHeight="1">
      <c r="B521" s="48"/>
    </row>
    <row r="522" spans="2:2" ht="15.75" customHeight="1">
      <c r="B522" s="48"/>
    </row>
    <row r="523" spans="2:2" ht="15.75" customHeight="1">
      <c r="B523" s="48"/>
    </row>
    <row r="524" spans="2:2" ht="15.75" customHeight="1">
      <c r="B524" s="48"/>
    </row>
    <row r="525" spans="2:2" ht="15.75" customHeight="1">
      <c r="B525" s="48"/>
    </row>
    <row r="526" spans="2:2" ht="15.75" customHeight="1">
      <c r="B526" s="48"/>
    </row>
    <row r="527" spans="2:2" ht="15.75" customHeight="1">
      <c r="B527" s="48"/>
    </row>
    <row r="528" spans="2:2" ht="15.75" customHeight="1">
      <c r="B528" s="48"/>
    </row>
    <row r="529" spans="2:2" ht="15.75" customHeight="1">
      <c r="B529" s="48"/>
    </row>
    <row r="530" spans="2:2" ht="15.75" customHeight="1">
      <c r="B530" s="48"/>
    </row>
    <row r="531" spans="2:2" ht="15.75" customHeight="1">
      <c r="B531" s="48"/>
    </row>
    <row r="532" spans="2:2" ht="15.75" customHeight="1">
      <c r="B532" s="48"/>
    </row>
    <row r="533" spans="2:2" ht="15.75" customHeight="1">
      <c r="B533" s="48"/>
    </row>
    <row r="534" spans="2:2" ht="15.75" customHeight="1">
      <c r="B534" s="48"/>
    </row>
    <row r="535" spans="2:2" ht="15.75" customHeight="1">
      <c r="B535" s="48"/>
    </row>
    <row r="536" spans="2:2" ht="15.75" customHeight="1">
      <c r="B536" s="48"/>
    </row>
    <row r="537" spans="2:2" ht="15.75" customHeight="1">
      <c r="B537" s="48"/>
    </row>
    <row r="538" spans="2:2" ht="15.75" customHeight="1">
      <c r="B538" s="48"/>
    </row>
    <row r="539" spans="2:2" ht="15.75" customHeight="1">
      <c r="B539" s="48"/>
    </row>
    <row r="540" spans="2:2" ht="15.75" customHeight="1">
      <c r="B540" s="48"/>
    </row>
    <row r="541" spans="2:2" ht="15.75" customHeight="1">
      <c r="B541" s="48"/>
    </row>
    <row r="542" spans="2:2" ht="15.75" customHeight="1">
      <c r="B542" s="48"/>
    </row>
    <row r="543" spans="2:2" ht="15.75" customHeight="1">
      <c r="B543" s="48"/>
    </row>
    <row r="544" spans="2:2" ht="15.75" customHeight="1">
      <c r="B544" s="48"/>
    </row>
    <row r="545" spans="2:2" ht="15.75" customHeight="1">
      <c r="B545" s="48"/>
    </row>
    <row r="546" spans="2:2" ht="15.75" customHeight="1">
      <c r="B546" s="48"/>
    </row>
    <row r="547" spans="2:2" ht="15.75" customHeight="1">
      <c r="B547" s="48"/>
    </row>
    <row r="548" spans="2:2" ht="15.75" customHeight="1">
      <c r="B548" s="48"/>
    </row>
    <row r="549" spans="2:2" ht="15.75" customHeight="1">
      <c r="B549" s="48"/>
    </row>
    <row r="550" spans="2:2" ht="15.75" customHeight="1">
      <c r="B550" s="48"/>
    </row>
    <row r="551" spans="2:2" ht="15.75" customHeight="1">
      <c r="B551" s="48"/>
    </row>
    <row r="552" spans="2:2" ht="15.75" customHeight="1">
      <c r="B552" s="48"/>
    </row>
    <row r="553" spans="2:2" ht="15.75" customHeight="1">
      <c r="B553" s="48"/>
    </row>
    <row r="554" spans="2:2" ht="15.75" customHeight="1">
      <c r="B554" s="48"/>
    </row>
    <row r="555" spans="2:2" ht="15.75" customHeight="1">
      <c r="B555" s="48"/>
    </row>
    <row r="556" spans="2:2" ht="15.75" customHeight="1">
      <c r="B556" s="48"/>
    </row>
    <row r="557" spans="2:2" ht="15.75" customHeight="1">
      <c r="B557" s="48"/>
    </row>
    <row r="558" spans="2:2" ht="15.75" customHeight="1">
      <c r="B558" s="48"/>
    </row>
    <row r="559" spans="2:2" ht="15.75" customHeight="1">
      <c r="B559" s="48"/>
    </row>
    <row r="560" spans="2:2" ht="15.75" customHeight="1">
      <c r="B560" s="48"/>
    </row>
    <row r="561" spans="2:2" ht="15.75" customHeight="1">
      <c r="B561" s="48"/>
    </row>
    <row r="562" spans="2:2" ht="15.75" customHeight="1">
      <c r="B562" s="48"/>
    </row>
    <row r="563" spans="2:2" ht="15.75" customHeight="1">
      <c r="B563" s="48"/>
    </row>
    <row r="564" spans="2:2" ht="15.75" customHeight="1">
      <c r="B564" s="48"/>
    </row>
    <row r="565" spans="2:2" ht="15.75" customHeight="1">
      <c r="B565" s="48"/>
    </row>
    <row r="566" spans="2:2" ht="15.75" customHeight="1">
      <c r="B566" s="48"/>
    </row>
    <row r="567" spans="2:2" ht="15.75" customHeight="1">
      <c r="B567" s="48"/>
    </row>
    <row r="568" spans="2:2" ht="15.75" customHeight="1">
      <c r="B568" s="48"/>
    </row>
    <row r="569" spans="2:2" ht="15.75" customHeight="1">
      <c r="B569" s="48"/>
    </row>
    <row r="570" spans="2:2" ht="15.75" customHeight="1">
      <c r="B570" s="48"/>
    </row>
    <row r="571" spans="2:2" ht="15.75" customHeight="1">
      <c r="B571" s="48"/>
    </row>
    <row r="572" spans="2:2" ht="15.75" customHeight="1">
      <c r="B572" s="48"/>
    </row>
    <row r="573" spans="2:2" ht="15.75" customHeight="1">
      <c r="B573" s="48"/>
    </row>
    <row r="574" spans="2:2" ht="15.75" customHeight="1">
      <c r="B574" s="48"/>
    </row>
    <row r="575" spans="2:2" ht="15.75" customHeight="1">
      <c r="B575" s="48"/>
    </row>
    <row r="576" spans="2:2" ht="15.75" customHeight="1">
      <c r="B576" s="48"/>
    </row>
    <row r="577" spans="2:2" ht="15.75" customHeight="1">
      <c r="B577" s="48"/>
    </row>
    <row r="578" spans="2:2" ht="15.75" customHeight="1">
      <c r="B578" s="48"/>
    </row>
    <row r="579" spans="2:2" ht="15.75" customHeight="1">
      <c r="B579" s="48"/>
    </row>
    <row r="580" spans="2:2" ht="15.75" customHeight="1">
      <c r="B580" s="48"/>
    </row>
    <row r="581" spans="2:2" ht="15.75" customHeight="1">
      <c r="B581" s="48"/>
    </row>
    <row r="582" spans="2:2" ht="15.75" customHeight="1">
      <c r="B582" s="48"/>
    </row>
    <row r="583" spans="2:2" ht="15.75" customHeight="1">
      <c r="B583" s="48"/>
    </row>
    <row r="584" spans="2:2" ht="15.75" customHeight="1">
      <c r="B584" s="48"/>
    </row>
    <row r="585" spans="2:2" ht="15.75" customHeight="1">
      <c r="B585" s="48"/>
    </row>
    <row r="586" spans="2:2" ht="15.75" customHeight="1">
      <c r="B586" s="48"/>
    </row>
    <row r="587" spans="2:2" ht="15.75" customHeight="1">
      <c r="B587" s="48"/>
    </row>
    <row r="588" spans="2:2" ht="15.75" customHeight="1">
      <c r="B588" s="48"/>
    </row>
    <row r="589" spans="2:2" ht="15.75" customHeight="1">
      <c r="B589" s="48"/>
    </row>
    <row r="590" spans="2:2" ht="15.75" customHeight="1">
      <c r="B590" s="48"/>
    </row>
    <row r="591" spans="2:2" ht="15.75" customHeight="1">
      <c r="B591" s="48"/>
    </row>
    <row r="592" spans="2:2" ht="15.75" customHeight="1">
      <c r="B592" s="48"/>
    </row>
    <row r="593" spans="2:2" ht="15.75" customHeight="1">
      <c r="B593" s="48"/>
    </row>
    <row r="594" spans="2:2" ht="15.75" customHeight="1">
      <c r="B594" s="48"/>
    </row>
    <row r="595" spans="2:2" ht="15.75" customHeight="1">
      <c r="B595" s="48"/>
    </row>
    <row r="596" spans="2:2" ht="15.75" customHeight="1">
      <c r="B596" s="48"/>
    </row>
    <row r="597" spans="2:2" ht="15.75" customHeight="1">
      <c r="B597" s="48"/>
    </row>
    <row r="598" spans="2:2" ht="15.75" customHeight="1">
      <c r="B598" s="48"/>
    </row>
    <row r="599" spans="2:2" ht="15.75" customHeight="1">
      <c r="B599" s="48"/>
    </row>
    <row r="600" spans="2:2" ht="15.75" customHeight="1">
      <c r="B600" s="48"/>
    </row>
    <row r="601" spans="2:2" ht="15.75" customHeight="1">
      <c r="B601" s="48"/>
    </row>
    <row r="602" spans="2:2" ht="15.75" customHeight="1">
      <c r="B602" s="48"/>
    </row>
    <row r="603" spans="2:2" ht="15.75" customHeight="1">
      <c r="B603" s="48"/>
    </row>
    <row r="604" spans="2:2" ht="15.75" customHeight="1">
      <c r="B604" s="48"/>
    </row>
    <row r="605" spans="2:2" ht="15.75" customHeight="1">
      <c r="B605" s="48"/>
    </row>
    <row r="606" spans="2:2" ht="15.75" customHeight="1">
      <c r="B606" s="48"/>
    </row>
    <row r="607" spans="2:2" ht="15.75" customHeight="1">
      <c r="B607" s="48"/>
    </row>
    <row r="608" spans="2:2" ht="15.75" customHeight="1">
      <c r="B608" s="48"/>
    </row>
    <row r="609" spans="2:2" ht="15.75" customHeight="1">
      <c r="B609" s="48"/>
    </row>
    <row r="610" spans="2:2" ht="15.75" customHeight="1">
      <c r="B610" s="48"/>
    </row>
    <row r="611" spans="2:2" ht="15.75" customHeight="1">
      <c r="B611" s="48"/>
    </row>
    <row r="612" spans="2:2" ht="15.75" customHeight="1">
      <c r="B612" s="48"/>
    </row>
    <row r="613" spans="2:2" ht="15.75" customHeight="1">
      <c r="B613" s="48"/>
    </row>
    <row r="614" spans="2:2" ht="15.75" customHeight="1">
      <c r="B614" s="48"/>
    </row>
    <row r="615" spans="2:2" ht="15.75" customHeight="1">
      <c r="B615" s="48"/>
    </row>
    <row r="616" spans="2:2" ht="15.75" customHeight="1">
      <c r="B616" s="48"/>
    </row>
    <row r="617" spans="2:2" ht="15.75" customHeight="1">
      <c r="B617" s="48"/>
    </row>
    <row r="618" spans="2:2" ht="15.75" customHeight="1">
      <c r="B618" s="48"/>
    </row>
    <row r="619" spans="2:2" ht="15.75" customHeight="1">
      <c r="B619" s="48"/>
    </row>
    <row r="620" spans="2:2" ht="15.75" customHeight="1">
      <c r="B620" s="48"/>
    </row>
    <row r="621" spans="2:2" ht="15.75" customHeight="1">
      <c r="B621" s="48"/>
    </row>
    <row r="622" spans="2:2" ht="15.75" customHeight="1">
      <c r="B622" s="48"/>
    </row>
    <row r="623" spans="2:2" ht="15.75" customHeight="1">
      <c r="B623" s="48"/>
    </row>
    <row r="624" spans="2:2" ht="15.75" customHeight="1">
      <c r="B624" s="48"/>
    </row>
    <row r="625" spans="2:2" ht="15.75" customHeight="1">
      <c r="B625" s="48"/>
    </row>
    <row r="626" spans="2:2" ht="15.75" customHeight="1">
      <c r="B626" s="48"/>
    </row>
    <row r="627" spans="2:2" ht="15.75" customHeight="1">
      <c r="B627" s="48"/>
    </row>
    <row r="628" spans="2:2" ht="15.75" customHeight="1">
      <c r="B628" s="48"/>
    </row>
    <row r="629" spans="2:2" ht="15.75" customHeight="1">
      <c r="B629" s="48"/>
    </row>
    <row r="630" spans="2:2" ht="15.75" customHeight="1">
      <c r="B630" s="48"/>
    </row>
    <row r="631" spans="2:2" ht="15.75" customHeight="1">
      <c r="B631" s="48"/>
    </row>
    <row r="632" spans="2:2" ht="15.75" customHeight="1">
      <c r="B632" s="48"/>
    </row>
    <row r="633" spans="2:2" ht="15.75" customHeight="1">
      <c r="B633" s="48"/>
    </row>
    <row r="634" spans="2:2" ht="15.75" customHeight="1">
      <c r="B634" s="48"/>
    </row>
    <row r="635" spans="2:2" ht="15.75" customHeight="1">
      <c r="B635" s="48"/>
    </row>
    <row r="636" spans="2:2" ht="15.75" customHeight="1">
      <c r="B636" s="48"/>
    </row>
    <row r="637" spans="2:2" ht="15.75" customHeight="1">
      <c r="B637" s="48"/>
    </row>
    <row r="638" spans="2:2" ht="15.75" customHeight="1">
      <c r="B638" s="48"/>
    </row>
    <row r="639" spans="2:2" ht="15.75" customHeight="1">
      <c r="B639" s="48"/>
    </row>
    <row r="640" spans="2:2" ht="15.75" customHeight="1">
      <c r="B640" s="48"/>
    </row>
    <row r="641" spans="2:2" ht="15.75" customHeight="1">
      <c r="B641" s="48"/>
    </row>
    <row r="642" spans="2:2" ht="15.75" customHeight="1">
      <c r="B642" s="48"/>
    </row>
    <row r="643" spans="2:2" ht="15.75" customHeight="1">
      <c r="B643" s="48"/>
    </row>
    <row r="644" spans="2:2" ht="15.75" customHeight="1">
      <c r="B644" s="48"/>
    </row>
    <row r="645" spans="2:2" ht="15.75" customHeight="1">
      <c r="B645" s="48"/>
    </row>
    <row r="646" spans="2:2" ht="15.75" customHeight="1">
      <c r="B646" s="48"/>
    </row>
    <row r="647" spans="2:2" ht="15.75" customHeight="1">
      <c r="B647" s="48"/>
    </row>
    <row r="648" spans="2:2" ht="15.75" customHeight="1">
      <c r="B648" s="48"/>
    </row>
    <row r="649" spans="2:2" ht="15.75" customHeight="1">
      <c r="B649" s="48"/>
    </row>
    <row r="650" spans="2:2" ht="15.75" customHeight="1">
      <c r="B650" s="48"/>
    </row>
    <row r="651" spans="2:2" ht="15.75" customHeight="1">
      <c r="B651" s="48"/>
    </row>
    <row r="652" spans="2:2" ht="15.75" customHeight="1">
      <c r="B652" s="48"/>
    </row>
    <row r="653" spans="2:2" ht="15.75" customHeight="1">
      <c r="B653" s="48"/>
    </row>
    <row r="654" spans="2:2" ht="15.75" customHeight="1">
      <c r="B654" s="48"/>
    </row>
    <row r="655" spans="2:2" ht="15.75" customHeight="1">
      <c r="B655" s="48"/>
    </row>
    <row r="656" spans="2:2" ht="15.75" customHeight="1">
      <c r="B656" s="48"/>
    </row>
    <row r="657" spans="2:2" ht="15.75" customHeight="1">
      <c r="B657" s="48"/>
    </row>
    <row r="658" spans="2:2" ht="15.75" customHeight="1">
      <c r="B658" s="48"/>
    </row>
    <row r="659" spans="2:2" ht="15.75" customHeight="1">
      <c r="B659" s="48"/>
    </row>
    <row r="660" spans="2:2" ht="15.75" customHeight="1">
      <c r="B660" s="48"/>
    </row>
    <row r="661" spans="2:2" ht="15.75" customHeight="1">
      <c r="B661" s="48"/>
    </row>
    <row r="662" spans="2:2" ht="15.75" customHeight="1">
      <c r="B662" s="48"/>
    </row>
    <row r="663" spans="2:2" ht="15.75" customHeight="1">
      <c r="B663" s="48"/>
    </row>
    <row r="664" spans="2:2" ht="15.75" customHeight="1">
      <c r="B664" s="48"/>
    </row>
    <row r="665" spans="2:2" ht="15.75" customHeight="1">
      <c r="B665" s="48"/>
    </row>
    <row r="666" spans="2:2" ht="15.75" customHeight="1">
      <c r="B666" s="48"/>
    </row>
    <row r="667" spans="2:2" ht="15.75" customHeight="1">
      <c r="B667" s="48"/>
    </row>
    <row r="668" spans="2:2" ht="15.75" customHeight="1">
      <c r="B668" s="48"/>
    </row>
    <row r="669" spans="2:2" ht="15.75" customHeight="1">
      <c r="B669" s="48"/>
    </row>
    <row r="670" spans="2:2" ht="15.75" customHeight="1">
      <c r="B670" s="48"/>
    </row>
    <row r="671" spans="2:2" ht="15.75" customHeight="1">
      <c r="B671" s="48"/>
    </row>
    <row r="672" spans="2:2" ht="15.75" customHeight="1">
      <c r="B672" s="48"/>
    </row>
    <row r="673" spans="2:2" ht="15.75" customHeight="1">
      <c r="B673" s="48"/>
    </row>
    <row r="674" spans="2:2" ht="15.75" customHeight="1">
      <c r="B674" s="48"/>
    </row>
    <row r="675" spans="2:2" ht="15.75" customHeight="1">
      <c r="B675" s="48"/>
    </row>
    <row r="676" spans="2:2" ht="15.75" customHeight="1">
      <c r="B676" s="48"/>
    </row>
    <row r="677" spans="2:2" ht="15.75" customHeight="1">
      <c r="B677" s="48"/>
    </row>
    <row r="678" spans="2:2" ht="15.75" customHeight="1">
      <c r="B678" s="48"/>
    </row>
    <row r="679" spans="2:2" ht="15.75" customHeight="1">
      <c r="B679" s="48"/>
    </row>
    <row r="680" spans="2:2" ht="15.75" customHeight="1">
      <c r="B680" s="48"/>
    </row>
    <row r="681" spans="2:2" ht="15.75" customHeight="1">
      <c r="B681" s="48"/>
    </row>
    <row r="682" spans="2:2" ht="15.75" customHeight="1">
      <c r="B682" s="48"/>
    </row>
    <row r="683" spans="2:2" ht="15.75" customHeight="1">
      <c r="B683" s="48"/>
    </row>
    <row r="684" spans="2:2" ht="15.75" customHeight="1">
      <c r="B684" s="48"/>
    </row>
    <row r="685" spans="2:2" ht="15.75" customHeight="1">
      <c r="B685" s="48"/>
    </row>
    <row r="686" spans="2:2" ht="15.75" customHeight="1">
      <c r="B686" s="48"/>
    </row>
    <row r="687" spans="2:2" ht="15.75" customHeight="1">
      <c r="B687" s="48"/>
    </row>
    <row r="688" spans="2:2" ht="15.75" customHeight="1">
      <c r="B688" s="48"/>
    </row>
    <row r="689" spans="2:2" ht="15.75" customHeight="1">
      <c r="B689" s="48"/>
    </row>
    <row r="690" spans="2:2" ht="15.75" customHeight="1">
      <c r="B690" s="48"/>
    </row>
    <row r="691" spans="2:2" ht="15.75" customHeight="1">
      <c r="B691" s="48"/>
    </row>
    <row r="692" spans="2:2" ht="15.75" customHeight="1">
      <c r="B692" s="48"/>
    </row>
    <row r="693" spans="2:2" ht="15.75" customHeight="1">
      <c r="B693" s="48"/>
    </row>
    <row r="694" spans="2:2" ht="15.75" customHeight="1">
      <c r="B694" s="48"/>
    </row>
    <row r="695" spans="2:2" ht="15.75" customHeight="1">
      <c r="B695" s="48"/>
    </row>
    <row r="696" spans="2:2" ht="15.75" customHeight="1">
      <c r="B696" s="48"/>
    </row>
    <row r="697" spans="2:2" ht="15.75" customHeight="1">
      <c r="B697" s="48"/>
    </row>
    <row r="698" spans="2:2" ht="15.75" customHeight="1">
      <c r="B698" s="48"/>
    </row>
    <row r="699" spans="2:2" ht="15.75" customHeight="1">
      <c r="B699" s="48"/>
    </row>
    <row r="700" spans="2:2" ht="15.75" customHeight="1">
      <c r="B700" s="48"/>
    </row>
    <row r="701" spans="2:2" ht="15.75" customHeight="1">
      <c r="B701" s="48"/>
    </row>
    <row r="702" spans="2:2" ht="15.75" customHeight="1">
      <c r="B702" s="48"/>
    </row>
    <row r="703" spans="2:2" ht="15.75" customHeight="1">
      <c r="B703" s="48"/>
    </row>
    <row r="704" spans="2:2" ht="15.75" customHeight="1">
      <c r="B704" s="48"/>
    </row>
    <row r="705" spans="2:2" ht="15.75" customHeight="1">
      <c r="B705" s="48"/>
    </row>
    <row r="706" spans="2:2" ht="15.75" customHeight="1">
      <c r="B706" s="48"/>
    </row>
    <row r="707" spans="2:2" ht="15.75" customHeight="1">
      <c r="B707" s="48"/>
    </row>
    <row r="708" spans="2:2" ht="15.75" customHeight="1">
      <c r="B708" s="48"/>
    </row>
    <row r="709" spans="2:2" ht="15.75" customHeight="1">
      <c r="B709" s="48"/>
    </row>
    <row r="710" spans="2:2" ht="15.75" customHeight="1">
      <c r="B710" s="48"/>
    </row>
    <row r="711" spans="2:2" ht="15.75" customHeight="1">
      <c r="B711" s="48"/>
    </row>
    <row r="712" spans="2:2" ht="15.75" customHeight="1">
      <c r="B712" s="48"/>
    </row>
    <row r="713" spans="2:2" ht="15.75" customHeight="1">
      <c r="B713" s="48"/>
    </row>
    <row r="714" spans="2:2" ht="15.75" customHeight="1">
      <c r="B714" s="48"/>
    </row>
    <row r="715" spans="2:2" ht="15.75" customHeight="1">
      <c r="B715" s="48"/>
    </row>
    <row r="716" spans="2:2" ht="15.75" customHeight="1">
      <c r="B716" s="48"/>
    </row>
    <row r="717" spans="2:2" ht="15.75" customHeight="1">
      <c r="B717" s="48"/>
    </row>
    <row r="718" spans="2:2" ht="15.75" customHeight="1">
      <c r="B718" s="48"/>
    </row>
    <row r="719" spans="2:2" ht="15.75" customHeight="1">
      <c r="B719" s="48"/>
    </row>
    <row r="720" spans="2:2" ht="15.75" customHeight="1">
      <c r="B720" s="48"/>
    </row>
    <row r="721" spans="2:2" ht="15.75" customHeight="1">
      <c r="B721" s="48"/>
    </row>
    <row r="722" spans="2:2" ht="15.75" customHeight="1">
      <c r="B722" s="48"/>
    </row>
    <row r="723" spans="2:2" ht="15.75" customHeight="1">
      <c r="B723" s="48"/>
    </row>
    <row r="724" spans="2:2" ht="15.75" customHeight="1">
      <c r="B724" s="48"/>
    </row>
    <row r="725" spans="2:2" ht="15.75" customHeight="1">
      <c r="B725" s="48"/>
    </row>
    <row r="726" spans="2:2" ht="15.75" customHeight="1">
      <c r="B726" s="48"/>
    </row>
    <row r="727" spans="2:2" ht="15.75" customHeight="1">
      <c r="B727" s="48"/>
    </row>
    <row r="728" spans="2:2" ht="15.75" customHeight="1">
      <c r="B728" s="48"/>
    </row>
    <row r="729" spans="2:2" ht="15.75" customHeight="1">
      <c r="B729" s="48"/>
    </row>
    <row r="730" spans="2:2" ht="15.75" customHeight="1">
      <c r="B730" s="48"/>
    </row>
    <row r="731" spans="2:2" ht="15.75" customHeight="1">
      <c r="B731" s="48"/>
    </row>
    <row r="732" spans="2:2" ht="15.75" customHeight="1">
      <c r="B732" s="48"/>
    </row>
    <row r="733" spans="2:2" ht="15.75" customHeight="1">
      <c r="B733" s="48"/>
    </row>
    <row r="734" spans="2:2" ht="15.75" customHeight="1">
      <c r="B734" s="48"/>
    </row>
    <row r="735" spans="2:2" ht="15.75" customHeight="1">
      <c r="B735" s="48"/>
    </row>
    <row r="736" spans="2:2" ht="15.75" customHeight="1">
      <c r="B736" s="48"/>
    </row>
    <row r="737" spans="2:2" ht="15.75" customHeight="1">
      <c r="B737" s="48"/>
    </row>
    <row r="738" spans="2:2" ht="15.75" customHeight="1">
      <c r="B738" s="48"/>
    </row>
    <row r="739" spans="2:2" ht="15.75" customHeight="1">
      <c r="B739" s="48"/>
    </row>
    <row r="740" spans="2:2" ht="15.75" customHeight="1">
      <c r="B740" s="48"/>
    </row>
    <row r="741" spans="2:2" ht="15.75" customHeight="1">
      <c r="B741" s="48"/>
    </row>
    <row r="742" spans="2:2" ht="15.75" customHeight="1">
      <c r="B742" s="48"/>
    </row>
    <row r="743" spans="2:2" ht="15.75" customHeight="1">
      <c r="B743" s="48"/>
    </row>
    <row r="744" spans="2:2" ht="15.75" customHeight="1">
      <c r="B744" s="48"/>
    </row>
    <row r="745" spans="2:2" ht="15.75" customHeight="1">
      <c r="B745" s="48"/>
    </row>
    <row r="746" spans="2:2" ht="15.75" customHeight="1">
      <c r="B746" s="48"/>
    </row>
    <row r="747" spans="2:2" ht="15.75" customHeight="1">
      <c r="B747" s="48"/>
    </row>
    <row r="748" spans="2:2" ht="15.75" customHeight="1">
      <c r="B748" s="48"/>
    </row>
    <row r="749" spans="2:2" ht="15.75" customHeight="1">
      <c r="B749" s="48"/>
    </row>
    <row r="750" spans="2:2" ht="15.75" customHeight="1">
      <c r="B750" s="48"/>
    </row>
    <row r="751" spans="2:2" ht="15.75" customHeight="1">
      <c r="B751" s="48"/>
    </row>
    <row r="752" spans="2:2" ht="15.75" customHeight="1">
      <c r="B752" s="48"/>
    </row>
    <row r="753" spans="2:2" ht="15.75" customHeight="1">
      <c r="B753" s="48"/>
    </row>
    <row r="754" spans="2:2" ht="15.75" customHeight="1">
      <c r="B754" s="48"/>
    </row>
    <row r="755" spans="2:2" ht="15.75" customHeight="1">
      <c r="B755" s="48"/>
    </row>
    <row r="756" spans="2:2" ht="15.75" customHeight="1">
      <c r="B756" s="48"/>
    </row>
    <row r="757" spans="2:2" ht="15.75" customHeight="1">
      <c r="B757" s="48"/>
    </row>
    <row r="758" spans="2:2" ht="15.75" customHeight="1">
      <c r="B758" s="48"/>
    </row>
    <row r="759" spans="2:2" ht="15.75" customHeight="1">
      <c r="B759" s="48"/>
    </row>
    <row r="760" spans="2:2" ht="15.75" customHeight="1">
      <c r="B760" s="48"/>
    </row>
    <row r="761" spans="2:2" ht="15.75" customHeight="1">
      <c r="B761" s="48"/>
    </row>
    <row r="762" spans="2:2" ht="15.75" customHeight="1">
      <c r="B762" s="48"/>
    </row>
    <row r="763" spans="2:2" ht="15.75" customHeight="1">
      <c r="B763" s="48"/>
    </row>
    <row r="764" spans="2:2" ht="15.75" customHeight="1">
      <c r="B764" s="48"/>
    </row>
    <row r="765" spans="2:2" ht="15.75" customHeight="1">
      <c r="B765" s="48"/>
    </row>
    <row r="766" spans="2:2" ht="15.75" customHeight="1">
      <c r="B766" s="48"/>
    </row>
    <row r="767" spans="2:2" ht="15.75" customHeight="1">
      <c r="B767" s="48"/>
    </row>
    <row r="768" spans="2:2" ht="15.75" customHeight="1">
      <c r="B768" s="48"/>
    </row>
    <row r="769" spans="2:2" ht="15.75" customHeight="1">
      <c r="B769" s="48"/>
    </row>
    <row r="770" spans="2:2" ht="15.75" customHeight="1">
      <c r="B770" s="48"/>
    </row>
    <row r="771" spans="2:2" ht="15.75" customHeight="1">
      <c r="B771" s="48"/>
    </row>
    <row r="772" spans="2:2" ht="15.75" customHeight="1">
      <c r="B772" s="48"/>
    </row>
    <row r="773" spans="2:2" ht="15.75" customHeight="1">
      <c r="B773" s="48"/>
    </row>
    <row r="774" spans="2:2" ht="15.75" customHeight="1">
      <c r="B774" s="48"/>
    </row>
    <row r="775" spans="2:2" ht="15.75" customHeight="1">
      <c r="B775" s="48"/>
    </row>
    <row r="776" spans="2:2" ht="15.75" customHeight="1">
      <c r="B776" s="48"/>
    </row>
    <row r="777" spans="2:2" ht="15.75" customHeight="1">
      <c r="B777" s="48"/>
    </row>
    <row r="778" spans="2:2" ht="15.75" customHeight="1">
      <c r="B778" s="48"/>
    </row>
    <row r="779" spans="2:2" ht="15.75" customHeight="1">
      <c r="B779" s="48"/>
    </row>
    <row r="780" spans="2:2" ht="15.75" customHeight="1">
      <c r="B780" s="48"/>
    </row>
    <row r="781" spans="2:2" ht="15.75" customHeight="1">
      <c r="B781" s="48"/>
    </row>
    <row r="782" spans="2:2" ht="15.75" customHeight="1">
      <c r="B782" s="48"/>
    </row>
    <row r="783" spans="2:2" ht="15.75" customHeight="1">
      <c r="B783" s="48"/>
    </row>
    <row r="784" spans="2:2" ht="15.75" customHeight="1">
      <c r="B784" s="48"/>
    </row>
    <row r="785" spans="2:2" ht="15.75" customHeight="1">
      <c r="B785" s="48"/>
    </row>
    <row r="786" spans="2:2" ht="15.75" customHeight="1">
      <c r="B786" s="48"/>
    </row>
    <row r="787" spans="2:2" ht="15.75" customHeight="1">
      <c r="B787" s="48"/>
    </row>
    <row r="788" spans="2:2" ht="15.75" customHeight="1">
      <c r="B788" s="48"/>
    </row>
    <row r="789" spans="2:2" ht="15.75" customHeight="1">
      <c r="B789" s="48"/>
    </row>
    <row r="790" spans="2:2" ht="15.75" customHeight="1">
      <c r="B790" s="48"/>
    </row>
    <row r="791" spans="2:2" ht="15.75" customHeight="1">
      <c r="B791" s="48"/>
    </row>
    <row r="792" spans="2:2" ht="15.75" customHeight="1">
      <c r="B792" s="48"/>
    </row>
    <row r="793" spans="2:2" ht="15.75" customHeight="1">
      <c r="B793" s="48"/>
    </row>
    <row r="794" spans="2:2" ht="15.75" customHeight="1">
      <c r="B794" s="48"/>
    </row>
    <row r="795" spans="2:2" ht="15.75" customHeight="1">
      <c r="B795" s="48"/>
    </row>
    <row r="796" spans="2:2" ht="15.75" customHeight="1">
      <c r="B796" s="48"/>
    </row>
    <row r="797" spans="2:2" ht="15.75" customHeight="1">
      <c r="B797" s="48"/>
    </row>
    <row r="798" spans="2:2" ht="15.75" customHeight="1">
      <c r="B798" s="48"/>
    </row>
    <row r="799" spans="2:2" ht="15.75" customHeight="1">
      <c r="B799" s="48"/>
    </row>
    <row r="800" spans="2:2" ht="15.75" customHeight="1">
      <c r="B800" s="48"/>
    </row>
    <row r="801" spans="2:2" ht="15.75" customHeight="1">
      <c r="B801" s="48"/>
    </row>
    <row r="802" spans="2:2" ht="15.75" customHeight="1">
      <c r="B802" s="48"/>
    </row>
    <row r="803" spans="2:2" ht="15.75" customHeight="1">
      <c r="B803" s="48"/>
    </row>
    <row r="804" spans="2:2" ht="15.75" customHeight="1">
      <c r="B804" s="48"/>
    </row>
    <row r="805" spans="2:2" ht="15.75" customHeight="1">
      <c r="B805" s="48"/>
    </row>
    <row r="806" spans="2:2" ht="15.75" customHeight="1">
      <c r="B806" s="48"/>
    </row>
    <row r="807" spans="2:2" ht="15.75" customHeight="1">
      <c r="B807" s="48"/>
    </row>
    <row r="808" spans="2:2" ht="15.75" customHeight="1">
      <c r="B808" s="48"/>
    </row>
    <row r="809" spans="2:2" ht="15.75" customHeight="1">
      <c r="B809" s="48"/>
    </row>
    <row r="810" spans="2:2" ht="15.75" customHeight="1">
      <c r="B810" s="48"/>
    </row>
    <row r="811" spans="2:2" ht="15.75" customHeight="1">
      <c r="B811" s="48"/>
    </row>
    <row r="812" spans="2:2" ht="15.75" customHeight="1">
      <c r="B812" s="48"/>
    </row>
    <row r="813" spans="2:2" ht="15.75" customHeight="1">
      <c r="B813" s="48"/>
    </row>
    <row r="814" spans="2:2" ht="15.75" customHeight="1">
      <c r="B814" s="48"/>
    </row>
    <row r="815" spans="2:2" ht="15.75" customHeight="1">
      <c r="B815" s="48"/>
    </row>
    <row r="816" spans="2:2" ht="15.75" customHeight="1">
      <c r="B816" s="48"/>
    </row>
    <row r="817" spans="2:2" ht="15.75" customHeight="1">
      <c r="B817" s="48"/>
    </row>
    <row r="818" spans="2:2" ht="15.75" customHeight="1">
      <c r="B818" s="48"/>
    </row>
    <row r="819" spans="2:2" ht="15.75" customHeight="1">
      <c r="B819" s="48"/>
    </row>
    <row r="820" spans="2:2" ht="15.75" customHeight="1">
      <c r="B820" s="48"/>
    </row>
    <row r="821" spans="2:2" ht="15.75" customHeight="1">
      <c r="B821" s="48"/>
    </row>
    <row r="822" spans="2:2" ht="15.75" customHeight="1">
      <c r="B822" s="48"/>
    </row>
    <row r="823" spans="2:2" ht="15.75" customHeight="1">
      <c r="B823" s="48"/>
    </row>
    <row r="824" spans="2:2" ht="15.75" customHeight="1">
      <c r="B824" s="48"/>
    </row>
    <row r="825" spans="2:2" ht="15.75" customHeight="1">
      <c r="B825" s="48"/>
    </row>
    <row r="826" spans="2:2" ht="15.75" customHeight="1">
      <c r="B826" s="48"/>
    </row>
    <row r="827" spans="2:2" ht="15.75" customHeight="1">
      <c r="B827" s="48"/>
    </row>
    <row r="828" spans="2:2" ht="15.75" customHeight="1">
      <c r="B828" s="48"/>
    </row>
    <row r="829" spans="2:2" ht="15.75" customHeight="1">
      <c r="B829" s="48"/>
    </row>
    <row r="830" spans="2:2" ht="15.75" customHeight="1">
      <c r="B830" s="48"/>
    </row>
    <row r="831" spans="2:2" ht="15.75" customHeight="1">
      <c r="B831" s="48"/>
    </row>
    <row r="832" spans="2:2" ht="15.75" customHeight="1">
      <c r="B832" s="48"/>
    </row>
    <row r="833" spans="2:2" ht="15.75" customHeight="1">
      <c r="B833" s="48"/>
    </row>
    <row r="834" spans="2:2" ht="15.75" customHeight="1">
      <c r="B834" s="48"/>
    </row>
    <row r="835" spans="2:2" ht="15.75" customHeight="1">
      <c r="B835" s="48"/>
    </row>
    <row r="836" spans="2:2" ht="15.75" customHeight="1">
      <c r="B836" s="48"/>
    </row>
    <row r="837" spans="2:2" ht="15.75" customHeight="1">
      <c r="B837" s="48"/>
    </row>
    <row r="838" spans="2:2" ht="15.75" customHeight="1">
      <c r="B838" s="48"/>
    </row>
    <row r="839" spans="2:2" ht="15.75" customHeight="1">
      <c r="B839" s="48"/>
    </row>
    <row r="840" spans="2:2" ht="15.75" customHeight="1">
      <c r="B840" s="48"/>
    </row>
    <row r="841" spans="2:2" ht="15.75" customHeight="1">
      <c r="B841" s="48"/>
    </row>
    <row r="842" spans="2:2" ht="15.75" customHeight="1">
      <c r="B842" s="48"/>
    </row>
    <row r="843" spans="2:2" ht="15.75" customHeight="1">
      <c r="B843" s="48"/>
    </row>
    <row r="844" spans="2:2" ht="15.75" customHeight="1">
      <c r="B844" s="48"/>
    </row>
    <row r="845" spans="2:2" ht="15.75" customHeight="1">
      <c r="B845" s="48"/>
    </row>
    <row r="846" spans="2:2" ht="15.75" customHeight="1">
      <c r="B846" s="48"/>
    </row>
    <row r="847" spans="2:2" ht="15.75" customHeight="1">
      <c r="B847" s="48"/>
    </row>
    <row r="848" spans="2:2" ht="15.75" customHeight="1">
      <c r="B848" s="48"/>
    </row>
    <row r="849" spans="2:2" ht="15.75" customHeight="1">
      <c r="B849" s="48"/>
    </row>
    <row r="850" spans="2:2" ht="15.75" customHeight="1">
      <c r="B850" s="48"/>
    </row>
    <row r="851" spans="2:2" ht="15.75" customHeight="1">
      <c r="B851" s="48"/>
    </row>
    <row r="852" spans="2:2" ht="15.75" customHeight="1">
      <c r="B852" s="48"/>
    </row>
    <row r="853" spans="2:2" ht="15.75" customHeight="1">
      <c r="B853" s="48"/>
    </row>
    <row r="854" spans="2:2" ht="15.75" customHeight="1">
      <c r="B854" s="48"/>
    </row>
    <row r="855" spans="2:2" ht="15.75" customHeight="1">
      <c r="B855" s="48"/>
    </row>
    <row r="856" spans="2:2" ht="15.75" customHeight="1">
      <c r="B856" s="48"/>
    </row>
    <row r="857" spans="2:2" ht="15.75" customHeight="1">
      <c r="B857" s="48"/>
    </row>
    <row r="858" spans="2:2" ht="15.75" customHeight="1">
      <c r="B858" s="48"/>
    </row>
    <row r="859" spans="2:2" ht="15.75" customHeight="1">
      <c r="B859" s="48"/>
    </row>
    <row r="860" spans="2:2" ht="15.75" customHeight="1">
      <c r="B860" s="48"/>
    </row>
    <row r="861" spans="2:2" ht="15.75" customHeight="1">
      <c r="B861" s="48"/>
    </row>
    <row r="862" spans="2:2" ht="15.75" customHeight="1">
      <c r="B862" s="48"/>
    </row>
    <row r="863" spans="2:2" ht="15.75" customHeight="1">
      <c r="B863" s="48"/>
    </row>
    <row r="864" spans="2:2" ht="15.75" customHeight="1">
      <c r="B864" s="48"/>
    </row>
    <row r="865" spans="2:2" ht="15.75" customHeight="1">
      <c r="B865" s="48"/>
    </row>
    <row r="866" spans="2:2" ht="15.75" customHeight="1">
      <c r="B866" s="48"/>
    </row>
    <row r="867" spans="2:2" ht="15.75" customHeight="1">
      <c r="B867" s="48"/>
    </row>
    <row r="868" spans="2:2" ht="15.75" customHeight="1">
      <c r="B868" s="48"/>
    </row>
    <row r="869" spans="2:2" ht="15.75" customHeight="1">
      <c r="B869" s="48"/>
    </row>
    <row r="870" spans="2:2" ht="15.75" customHeight="1">
      <c r="B870" s="48"/>
    </row>
    <row r="871" spans="2:2" ht="15.75" customHeight="1">
      <c r="B871" s="48"/>
    </row>
    <row r="872" spans="2:2" ht="15.75" customHeight="1">
      <c r="B872" s="48"/>
    </row>
    <row r="873" spans="2:2" ht="15.75" customHeight="1">
      <c r="B873" s="48"/>
    </row>
    <row r="874" spans="2:2" ht="15.75" customHeight="1">
      <c r="B874" s="48"/>
    </row>
    <row r="875" spans="2:2" ht="15.75" customHeight="1">
      <c r="B875" s="48"/>
    </row>
    <row r="876" spans="2:2" ht="15.75" customHeight="1">
      <c r="B876" s="48"/>
    </row>
    <row r="877" spans="2:2" ht="15.75" customHeight="1">
      <c r="B877" s="48"/>
    </row>
    <row r="878" spans="2:2" ht="15.75" customHeight="1">
      <c r="B878" s="48"/>
    </row>
    <row r="879" spans="2:2" ht="15.75" customHeight="1">
      <c r="B879" s="48"/>
    </row>
    <row r="880" spans="2:2" ht="15.75" customHeight="1">
      <c r="B880" s="48"/>
    </row>
    <row r="881" spans="2:2" ht="15.75" customHeight="1">
      <c r="B881" s="48"/>
    </row>
    <row r="882" spans="2:2" ht="15.75" customHeight="1">
      <c r="B882" s="48"/>
    </row>
    <row r="883" spans="2:2" ht="15.75" customHeight="1">
      <c r="B883" s="48"/>
    </row>
    <row r="884" spans="2:2" ht="15.75" customHeight="1">
      <c r="B884" s="48"/>
    </row>
    <row r="885" spans="2:2" ht="15.75" customHeight="1">
      <c r="B885" s="48"/>
    </row>
    <row r="886" spans="2:2" ht="15.75" customHeight="1">
      <c r="B886" s="48"/>
    </row>
    <row r="887" spans="2:2" ht="15.75" customHeight="1">
      <c r="B887" s="48"/>
    </row>
    <row r="888" spans="2:2" ht="15.75" customHeight="1">
      <c r="B888" s="48"/>
    </row>
    <row r="889" spans="2:2" ht="15.75" customHeight="1">
      <c r="B889" s="48"/>
    </row>
    <row r="890" spans="2:2" ht="15.75" customHeight="1">
      <c r="B890" s="48"/>
    </row>
    <row r="891" spans="2:2" ht="15.75" customHeight="1">
      <c r="B891" s="48"/>
    </row>
    <row r="892" spans="2:2" ht="15.75" customHeight="1">
      <c r="B892" s="48"/>
    </row>
    <row r="893" spans="2:2" ht="15.75" customHeight="1">
      <c r="B893" s="48"/>
    </row>
    <row r="894" spans="2:2" ht="15.75" customHeight="1">
      <c r="B894" s="48"/>
    </row>
    <row r="895" spans="2:2" ht="15.75" customHeight="1">
      <c r="B895" s="48"/>
    </row>
    <row r="896" spans="2:2" ht="15.75" customHeight="1">
      <c r="B896" s="48"/>
    </row>
    <row r="897" spans="2:2" ht="15.75" customHeight="1">
      <c r="B897" s="48"/>
    </row>
    <row r="898" spans="2:2" ht="15.75" customHeight="1">
      <c r="B898" s="48"/>
    </row>
    <row r="899" spans="2:2" ht="15.75" customHeight="1">
      <c r="B899" s="48"/>
    </row>
    <row r="900" spans="2:2" ht="15.75" customHeight="1">
      <c r="B900" s="48"/>
    </row>
    <row r="901" spans="2:2" ht="15.75" customHeight="1">
      <c r="B901" s="48"/>
    </row>
    <row r="902" spans="2:2" ht="15.75" customHeight="1">
      <c r="B902" s="48"/>
    </row>
    <row r="903" spans="2:2" ht="15.75" customHeight="1">
      <c r="B903" s="48"/>
    </row>
    <row r="904" spans="2:2" ht="15.75" customHeight="1">
      <c r="B904" s="48"/>
    </row>
    <row r="905" spans="2:2" ht="15.75" customHeight="1">
      <c r="B905" s="48"/>
    </row>
    <row r="906" spans="2:2" ht="15.75" customHeight="1">
      <c r="B906" s="48"/>
    </row>
    <row r="907" spans="2:2" ht="15.75" customHeight="1">
      <c r="B907" s="48"/>
    </row>
    <row r="908" spans="2:2" ht="15.75" customHeight="1">
      <c r="B908" s="48"/>
    </row>
    <row r="909" spans="2:2" ht="15.75" customHeight="1">
      <c r="B909" s="48"/>
    </row>
    <row r="910" spans="2:2" ht="15.75" customHeight="1">
      <c r="B910" s="48"/>
    </row>
    <row r="911" spans="2:2" ht="15.75" customHeight="1">
      <c r="B911" s="48"/>
    </row>
    <row r="912" spans="2:2" ht="15.75" customHeight="1">
      <c r="B912" s="48"/>
    </row>
    <row r="913" spans="2:2" ht="15.75" customHeight="1">
      <c r="B913" s="48"/>
    </row>
    <row r="914" spans="2:2" ht="15.75" customHeight="1">
      <c r="B914" s="48"/>
    </row>
    <row r="915" spans="2:2" ht="15.75" customHeight="1">
      <c r="B915" s="48"/>
    </row>
    <row r="916" spans="2:2" ht="15.75" customHeight="1">
      <c r="B916" s="48"/>
    </row>
    <row r="917" spans="2:2" ht="15.75" customHeight="1">
      <c r="B917" s="48"/>
    </row>
    <row r="918" spans="2:2" ht="15.75" customHeight="1">
      <c r="B918" s="48"/>
    </row>
    <row r="919" spans="2:2" ht="15.75" customHeight="1">
      <c r="B919" s="48"/>
    </row>
    <row r="920" spans="2:2" ht="15.75" customHeight="1">
      <c r="B920" s="48"/>
    </row>
    <row r="921" spans="2:2" ht="15.75" customHeight="1">
      <c r="B921" s="48"/>
    </row>
    <row r="922" spans="2:2" ht="15.75" customHeight="1">
      <c r="B922" s="48"/>
    </row>
    <row r="923" spans="2:2" ht="15.75" customHeight="1">
      <c r="B923" s="48"/>
    </row>
    <row r="924" spans="2:2" ht="15.75" customHeight="1">
      <c r="B924" s="48"/>
    </row>
    <row r="925" spans="2:2" ht="15.75" customHeight="1">
      <c r="B925" s="48"/>
    </row>
    <row r="926" spans="2:2" ht="15.75" customHeight="1">
      <c r="B926" s="48"/>
    </row>
    <row r="927" spans="2:2" ht="15.75" customHeight="1">
      <c r="B927" s="48"/>
    </row>
    <row r="928" spans="2:2" ht="15.75" customHeight="1">
      <c r="B928" s="48"/>
    </row>
    <row r="929" spans="2:2" ht="15.75" customHeight="1">
      <c r="B929" s="48"/>
    </row>
    <row r="930" spans="2:2" ht="15.75" customHeight="1">
      <c r="B930" s="48"/>
    </row>
    <row r="931" spans="2:2" ht="15.75" customHeight="1">
      <c r="B931" s="48"/>
    </row>
    <row r="932" spans="2:2" ht="15.75" customHeight="1">
      <c r="B932" s="48"/>
    </row>
    <row r="933" spans="2:2" ht="15.75" customHeight="1">
      <c r="B933" s="48"/>
    </row>
    <row r="934" spans="2:2" ht="15.75" customHeight="1">
      <c r="B934" s="48"/>
    </row>
    <row r="935" spans="2:2" ht="15.75" customHeight="1">
      <c r="B935" s="48"/>
    </row>
    <row r="936" spans="2:2" ht="15.75" customHeight="1">
      <c r="B936" s="48"/>
    </row>
    <row r="937" spans="2:2" ht="15.75" customHeight="1">
      <c r="B937" s="48"/>
    </row>
    <row r="938" spans="2:2" ht="15.75" customHeight="1">
      <c r="B938" s="48"/>
    </row>
    <row r="939" spans="2:2" ht="15.75" customHeight="1">
      <c r="B939" s="48"/>
    </row>
    <row r="940" spans="2:2" ht="15.75" customHeight="1">
      <c r="B940" s="48"/>
    </row>
    <row r="941" spans="2:2" ht="15.75" customHeight="1">
      <c r="B941" s="48"/>
    </row>
    <row r="942" spans="2:2" ht="15.75" customHeight="1">
      <c r="B942" s="48"/>
    </row>
    <row r="943" spans="2:2" ht="15.75" customHeight="1">
      <c r="B943" s="48"/>
    </row>
    <row r="944" spans="2:2" ht="15.75" customHeight="1">
      <c r="B944" s="48"/>
    </row>
    <row r="945" spans="2:2" ht="15.75" customHeight="1">
      <c r="B945" s="48"/>
    </row>
    <row r="946" spans="2:2" ht="15.75" customHeight="1">
      <c r="B946" s="48"/>
    </row>
    <row r="947" spans="2:2" ht="15.75" customHeight="1">
      <c r="B947" s="48"/>
    </row>
    <row r="948" spans="2:2" ht="15.75" customHeight="1">
      <c r="B948" s="48"/>
    </row>
    <row r="949" spans="2:2" ht="15.75" customHeight="1">
      <c r="B949" s="48"/>
    </row>
    <row r="950" spans="2:2" ht="15.75" customHeight="1">
      <c r="B950" s="48"/>
    </row>
    <row r="951" spans="2:2" ht="15.75" customHeight="1">
      <c r="B951" s="48"/>
    </row>
    <row r="952" spans="2:2" ht="15.75" customHeight="1">
      <c r="B952" s="48"/>
    </row>
    <row r="953" spans="2:2" ht="15.75" customHeight="1">
      <c r="B953" s="48"/>
    </row>
    <row r="954" spans="2:2" ht="15.75" customHeight="1">
      <c r="B954" s="48"/>
    </row>
    <row r="955" spans="2:2" ht="15.75" customHeight="1">
      <c r="B955" s="48"/>
    </row>
    <row r="956" spans="2:2" ht="15.75" customHeight="1">
      <c r="B956" s="48"/>
    </row>
    <row r="957" spans="2:2" ht="15.75" customHeight="1">
      <c r="B957" s="48"/>
    </row>
    <row r="958" spans="2:2" ht="15.75" customHeight="1">
      <c r="B958" s="48"/>
    </row>
    <row r="959" spans="2:2" ht="15.75" customHeight="1">
      <c r="B959" s="48"/>
    </row>
    <row r="960" spans="2:2" ht="15.75" customHeight="1">
      <c r="B960" s="48"/>
    </row>
    <row r="961" spans="2:2" ht="15.75" customHeight="1">
      <c r="B961" s="48"/>
    </row>
    <row r="962" spans="2:2" ht="15.75" customHeight="1">
      <c r="B962" s="48"/>
    </row>
    <row r="963" spans="2:2" ht="15.75" customHeight="1">
      <c r="B963" s="48"/>
    </row>
    <row r="964" spans="2:2" ht="15.75" customHeight="1">
      <c r="B964" s="48"/>
    </row>
    <row r="965" spans="2:2" ht="15.75" customHeight="1">
      <c r="B965" s="48"/>
    </row>
    <row r="966" spans="2:2" ht="15.75" customHeight="1">
      <c r="B966" s="48"/>
    </row>
    <row r="967" spans="2:2" ht="15.75" customHeight="1">
      <c r="B967" s="48"/>
    </row>
    <row r="968" spans="2:2" ht="15.75" customHeight="1">
      <c r="B968" s="48"/>
    </row>
    <row r="969" spans="2:2" ht="15.75" customHeight="1">
      <c r="B969" s="48"/>
    </row>
    <row r="970" spans="2:2" ht="15.75" customHeight="1">
      <c r="B970" s="48"/>
    </row>
    <row r="971" spans="2:2" ht="15.75" customHeight="1">
      <c r="B971" s="48"/>
    </row>
    <row r="972" spans="2:2" ht="15.75" customHeight="1">
      <c r="B972" s="48"/>
    </row>
    <row r="973" spans="2:2" ht="15.75" customHeight="1">
      <c r="B973" s="48"/>
    </row>
    <row r="974" spans="2:2" ht="15.75" customHeight="1">
      <c r="B974" s="48"/>
    </row>
    <row r="975" spans="2:2" ht="15.75" customHeight="1">
      <c r="B975" s="48"/>
    </row>
    <row r="976" spans="2:2" ht="15.75" customHeight="1">
      <c r="B976" s="48"/>
    </row>
    <row r="977" spans="2:2" ht="15.75" customHeight="1">
      <c r="B977" s="48"/>
    </row>
    <row r="978" spans="2:2" ht="15.75" customHeight="1">
      <c r="B978" s="48"/>
    </row>
    <row r="979" spans="2:2" ht="15.75" customHeight="1">
      <c r="B979" s="48"/>
    </row>
    <row r="980" spans="2:2" ht="15.75" customHeight="1">
      <c r="B980" s="48"/>
    </row>
    <row r="981" spans="2:2" ht="15.75" customHeight="1">
      <c r="B981" s="48"/>
    </row>
    <row r="982" spans="2:2" ht="15.75" customHeight="1">
      <c r="B982" s="48"/>
    </row>
    <row r="983" spans="2:2" ht="15.75" customHeight="1">
      <c r="B983" s="48"/>
    </row>
    <row r="984" spans="2:2" ht="15.75" customHeight="1">
      <c r="B984" s="48"/>
    </row>
    <row r="985" spans="2:2" ht="15.75" customHeight="1">
      <c r="B985" s="48"/>
    </row>
    <row r="986" spans="2:2" ht="15.75" customHeight="1">
      <c r="B986" s="48"/>
    </row>
    <row r="987" spans="2:2" ht="15.75" customHeight="1">
      <c r="B987" s="48"/>
    </row>
    <row r="988" spans="2:2" ht="15.75" customHeight="1">
      <c r="B988" s="48"/>
    </row>
    <row r="989" spans="2:2" ht="15.75" customHeight="1">
      <c r="B989" s="48"/>
    </row>
    <row r="990" spans="2:2" ht="15.75" customHeight="1">
      <c r="B990" s="48"/>
    </row>
    <row r="991" spans="2:2" ht="15.75" customHeight="1">
      <c r="B991" s="48"/>
    </row>
    <row r="992" spans="2:2" ht="15.75" customHeight="1">
      <c r="B992" s="48"/>
    </row>
    <row r="993" spans="2:2" ht="15.75" customHeight="1">
      <c r="B993" s="48"/>
    </row>
    <row r="994" spans="2:2" ht="15.75" customHeight="1">
      <c r="B994" s="48"/>
    </row>
    <row r="995" spans="2:2" ht="15.75" customHeight="1">
      <c r="B995" s="48"/>
    </row>
    <row r="996" spans="2:2" ht="15.75" customHeight="1">
      <c r="B996" s="48"/>
    </row>
    <row r="997" spans="2:2" ht="15.75" customHeight="1">
      <c r="B997" s="48"/>
    </row>
    <row r="998" spans="2:2" ht="15.75" customHeight="1">
      <c r="B998" s="48"/>
    </row>
    <row r="999" spans="2:2" ht="15.75" customHeight="1">
      <c r="B999" s="48"/>
    </row>
    <row r="1000" spans="2:2" ht="15.75" customHeight="1">
      <c r="B1000" s="48"/>
    </row>
    <row r="1001" spans="2:2" ht="15.75" customHeight="1">
      <c r="B1001" s="48"/>
    </row>
    <row r="1002" spans="2:2" ht="15.75" customHeight="1">
      <c r="B1002" s="48"/>
    </row>
    <row r="1003" spans="2:2" ht="15.75" customHeight="1">
      <c r="B1003" s="48"/>
    </row>
    <row r="1004" spans="2:2" ht="15.75" customHeight="1">
      <c r="B1004" s="48"/>
    </row>
    <row r="1005" spans="2:2" ht="15.75" customHeight="1">
      <c r="B1005" s="48"/>
    </row>
    <row r="1006" spans="2:2" ht="15.75" customHeight="1">
      <c r="B1006" s="48"/>
    </row>
    <row r="1007" spans="2:2" ht="15.75" customHeight="1">
      <c r="B1007" s="48"/>
    </row>
    <row r="1008" spans="2:2" ht="15.75" customHeight="1">
      <c r="B1008" s="48"/>
    </row>
    <row r="1009" spans="2:2" ht="15.75" customHeight="1">
      <c r="B1009" s="48"/>
    </row>
    <row r="1010" spans="2:2" ht="15.75" customHeight="1">
      <c r="B1010" s="48"/>
    </row>
    <row r="1011" spans="2:2" ht="15.75" customHeight="1">
      <c r="B1011" s="48"/>
    </row>
    <row r="1012" spans="2:2" ht="15.75" customHeight="1">
      <c r="B1012" s="48"/>
    </row>
    <row r="1013" spans="2:2" ht="15.75" customHeight="1">
      <c r="B1013" s="48"/>
    </row>
    <row r="1014" spans="2:2" ht="15.75" customHeight="1">
      <c r="B1014" s="48"/>
    </row>
    <row r="1015" spans="2:2" ht="15.75" customHeight="1">
      <c r="B1015" s="48"/>
    </row>
    <row r="1016" spans="2:2" ht="15.75" customHeight="1">
      <c r="B1016" s="48"/>
    </row>
    <row r="1017" spans="2:2" ht="15.75" customHeight="1">
      <c r="B1017" s="48"/>
    </row>
    <row r="1018" spans="2:2" ht="15.75" customHeight="1">
      <c r="B1018" s="48"/>
    </row>
    <row r="1019" spans="2:2" ht="15.75" customHeight="1">
      <c r="B1019" s="48"/>
    </row>
    <row r="1020" spans="2:2" ht="15.75" customHeight="1">
      <c r="B1020" s="48"/>
    </row>
  </sheetData>
  <mergeCells count="17">
    <mergeCell ref="A109:B109"/>
    <mergeCell ref="A112:B112"/>
    <mergeCell ref="A102:H102"/>
    <mergeCell ref="A107:H107"/>
    <mergeCell ref="A94:B94"/>
    <mergeCell ref="A97:H97"/>
    <mergeCell ref="A95:B95"/>
    <mergeCell ref="A99:B99"/>
    <mergeCell ref="A100:B100"/>
    <mergeCell ref="A104:B104"/>
    <mergeCell ref="A105:B105"/>
    <mergeCell ref="A108:B108"/>
    <mergeCell ref="A1:H1"/>
    <mergeCell ref="A3:H3"/>
    <mergeCell ref="A75:B75"/>
    <mergeCell ref="A76:B76"/>
    <mergeCell ref="A78:H78"/>
  </mergeCells>
  <printOptions gridLines="1"/>
  <pageMargins left="0.25" right="0.25" top="0.75" bottom="0.75" header="0" footer="0"/>
  <pageSetup scale="4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36"/>
  <sheetViews>
    <sheetView tabSelected="1" topLeftCell="I32" workbookViewId="0">
      <selection activeCell="L60" sqref="L60"/>
    </sheetView>
  </sheetViews>
  <sheetFormatPr defaultRowHeight="14.4"/>
  <cols>
    <col min="1" max="1" width="10" bestFit="1" customWidth="1"/>
    <col min="3" max="3" width="17.5546875" bestFit="1" customWidth="1"/>
    <col min="4" max="4" width="45.33203125" bestFit="1" customWidth="1"/>
    <col min="5" max="5" width="19" bestFit="1" customWidth="1"/>
    <col min="9" max="9" width="10.109375" bestFit="1" customWidth="1"/>
    <col min="11" max="11" width="13.33203125" bestFit="1" customWidth="1"/>
    <col min="12" max="12" width="11.6640625" style="152" bestFit="1" customWidth="1"/>
    <col min="13" max="13" width="35.88671875" style="151" customWidth="1"/>
    <col min="14" max="14" width="74.6640625" style="151" customWidth="1"/>
    <col min="16" max="16" width="13.33203125" bestFit="1" customWidth="1"/>
    <col min="17" max="17" width="14.6640625" customWidth="1"/>
    <col min="19" max="19" width="13.33203125" style="201" bestFit="1" customWidth="1"/>
    <col min="20" max="20" width="10.33203125" customWidth="1"/>
    <col min="21" max="21" width="11.33203125" customWidth="1"/>
    <col min="22" max="22" width="13.33203125" bestFit="1" customWidth="1"/>
  </cols>
  <sheetData>
    <row r="1" spans="1:19" ht="15" thickBot="1">
      <c r="A1" s="140" t="s">
        <v>266</v>
      </c>
      <c r="C1" s="140" t="s">
        <v>275</v>
      </c>
      <c r="D1" s="140" t="s">
        <v>276</v>
      </c>
      <c r="I1" s="140" t="s">
        <v>267</v>
      </c>
      <c r="J1" s="140" t="s">
        <v>266</v>
      </c>
    </row>
    <row r="2" spans="1:19">
      <c r="A2" s="140" t="s">
        <v>268</v>
      </c>
      <c r="F2">
        <v>255</v>
      </c>
      <c r="G2">
        <v>255</v>
      </c>
      <c r="H2">
        <v>135</v>
      </c>
      <c r="I2" s="148" t="s">
        <v>269</v>
      </c>
      <c r="J2" s="180" t="s">
        <v>268</v>
      </c>
      <c r="L2" s="169" t="s">
        <v>342</v>
      </c>
      <c r="M2" s="170" t="s">
        <v>343</v>
      </c>
      <c r="N2" s="171" t="s">
        <v>356</v>
      </c>
    </row>
    <row r="3" spans="1:19" ht="43.2">
      <c r="A3" t="s">
        <v>321</v>
      </c>
      <c r="F3">
        <v>255</v>
      </c>
      <c r="G3">
        <v>255</v>
      </c>
      <c r="H3">
        <v>33</v>
      </c>
      <c r="I3" t="s">
        <v>324</v>
      </c>
      <c r="J3" s="181" t="s">
        <v>321</v>
      </c>
      <c r="L3" s="159" t="s">
        <v>271</v>
      </c>
      <c r="M3" s="174" t="s">
        <v>346</v>
      </c>
      <c r="N3" s="173" t="s">
        <v>364</v>
      </c>
    </row>
    <row r="4" spans="1:19" ht="43.2">
      <c r="A4" s="140" t="s">
        <v>270</v>
      </c>
      <c r="C4" s="140" t="s">
        <v>288</v>
      </c>
      <c r="D4" t="s">
        <v>289</v>
      </c>
      <c r="F4" s="150">
        <v>255</v>
      </c>
      <c r="G4">
        <v>0</v>
      </c>
      <c r="H4">
        <v>0</v>
      </c>
      <c r="I4" s="179" t="s">
        <v>319</v>
      </c>
      <c r="J4" s="182" t="s">
        <v>270</v>
      </c>
      <c r="L4" s="160" t="s">
        <v>273</v>
      </c>
      <c r="M4" s="172" t="s">
        <v>365</v>
      </c>
      <c r="N4" s="173" t="s">
        <v>366</v>
      </c>
      <c r="P4" s="180" t="s">
        <v>268</v>
      </c>
    </row>
    <row r="5" spans="1:19" s="143" customFormat="1" ht="28.8">
      <c r="A5" s="144" t="s">
        <v>336</v>
      </c>
      <c r="C5" s="144" t="s">
        <v>337</v>
      </c>
      <c r="E5" s="149"/>
      <c r="F5" s="143">
        <v>247</v>
      </c>
      <c r="G5" s="143">
        <v>225</v>
      </c>
      <c r="H5" s="143">
        <v>179</v>
      </c>
      <c r="I5" s="144" t="s">
        <v>338</v>
      </c>
      <c r="J5" s="183" t="s">
        <v>336</v>
      </c>
      <c r="L5" s="161" t="s">
        <v>274</v>
      </c>
      <c r="M5" s="174" t="s">
        <v>347</v>
      </c>
      <c r="N5" s="173" t="s">
        <v>367</v>
      </c>
      <c r="P5" s="183" t="s">
        <v>336</v>
      </c>
      <c r="S5" s="201"/>
    </row>
    <row r="6" spans="1:19" ht="43.2">
      <c r="A6" t="s">
        <v>320</v>
      </c>
      <c r="C6" t="s">
        <v>322</v>
      </c>
      <c r="F6">
        <v>230</v>
      </c>
      <c r="G6">
        <v>151</v>
      </c>
      <c r="H6">
        <v>91</v>
      </c>
      <c r="I6" t="s">
        <v>323</v>
      </c>
      <c r="J6" s="184" t="s">
        <v>320</v>
      </c>
      <c r="L6" s="165" t="s">
        <v>326</v>
      </c>
      <c r="M6" s="172" t="s">
        <v>370</v>
      </c>
      <c r="N6" s="173" t="s">
        <v>371</v>
      </c>
      <c r="P6" s="186" t="s">
        <v>271</v>
      </c>
    </row>
    <row r="7" spans="1:19">
      <c r="A7" t="s">
        <v>335</v>
      </c>
      <c r="F7">
        <v>226</v>
      </c>
      <c r="G7">
        <v>133</v>
      </c>
      <c r="H7">
        <v>62</v>
      </c>
      <c r="I7" s="147" t="s">
        <v>341</v>
      </c>
      <c r="J7" s="185" t="s">
        <v>335</v>
      </c>
      <c r="L7" s="166" t="s">
        <v>318</v>
      </c>
      <c r="M7" s="172" t="s">
        <v>349</v>
      </c>
      <c r="N7" s="173" t="s">
        <v>376</v>
      </c>
      <c r="P7" s="187" t="s">
        <v>274</v>
      </c>
    </row>
    <row r="8" spans="1:19" ht="15" thickBot="1">
      <c r="A8" s="140" t="s">
        <v>271</v>
      </c>
      <c r="F8">
        <v>255</v>
      </c>
      <c r="G8">
        <v>128</v>
      </c>
      <c r="H8">
        <v>171</v>
      </c>
      <c r="I8" s="179" t="s">
        <v>272</v>
      </c>
      <c r="J8" s="186" t="s">
        <v>271</v>
      </c>
      <c r="L8" s="197" t="s">
        <v>282</v>
      </c>
      <c r="M8" s="175" t="s">
        <v>352</v>
      </c>
      <c r="N8" s="176" t="s">
        <v>379</v>
      </c>
      <c r="P8" s="194" t="s">
        <v>332</v>
      </c>
    </row>
    <row r="9" spans="1:19">
      <c r="A9" s="140" t="s">
        <v>273</v>
      </c>
      <c r="F9">
        <v>255</v>
      </c>
      <c r="G9">
        <v>170</v>
      </c>
      <c r="H9">
        <v>0</v>
      </c>
      <c r="I9" s="179" t="s">
        <v>325</v>
      </c>
      <c r="J9" s="196" t="s">
        <v>273</v>
      </c>
      <c r="P9" s="195" t="s">
        <v>282</v>
      </c>
    </row>
    <row r="10" spans="1:19">
      <c r="A10" s="140" t="s">
        <v>274</v>
      </c>
      <c r="F10">
        <v>232</v>
      </c>
      <c r="G10">
        <v>74</v>
      </c>
      <c r="H10">
        <v>26</v>
      </c>
      <c r="I10" s="144" t="s">
        <v>316</v>
      </c>
      <c r="J10" s="187" t="s">
        <v>274</v>
      </c>
    </row>
    <row r="11" spans="1:19">
      <c r="A11" t="s">
        <v>328</v>
      </c>
      <c r="F11">
        <v>141</v>
      </c>
      <c r="G11">
        <v>245</v>
      </c>
      <c r="H11">
        <v>96</v>
      </c>
      <c r="I11" t="s">
        <v>329</v>
      </c>
      <c r="J11" s="188" t="s">
        <v>328</v>
      </c>
    </row>
    <row r="12" spans="1:19">
      <c r="A12" t="s">
        <v>330</v>
      </c>
      <c r="F12">
        <v>0</v>
      </c>
      <c r="G12">
        <v>255</v>
      </c>
      <c r="H12">
        <v>196</v>
      </c>
      <c r="I12" t="s">
        <v>331</v>
      </c>
      <c r="J12" s="189" t="s">
        <v>330</v>
      </c>
    </row>
    <row r="13" spans="1:19">
      <c r="A13" s="140" t="s">
        <v>280</v>
      </c>
      <c r="F13">
        <v>200</v>
      </c>
      <c r="G13">
        <v>255</v>
      </c>
      <c r="H13">
        <v>174</v>
      </c>
      <c r="I13" s="179" t="s">
        <v>281</v>
      </c>
      <c r="J13" s="190" t="s">
        <v>280</v>
      </c>
    </row>
    <row r="14" spans="1:19">
      <c r="A14" s="144" t="s">
        <v>326</v>
      </c>
      <c r="F14">
        <v>242</v>
      </c>
      <c r="G14">
        <v>255</v>
      </c>
      <c r="H14">
        <v>174</v>
      </c>
      <c r="I14" t="s">
        <v>327</v>
      </c>
      <c r="J14" s="191" t="s">
        <v>326</v>
      </c>
    </row>
    <row r="15" spans="1:19">
      <c r="A15" t="s">
        <v>318</v>
      </c>
      <c r="C15" t="s">
        <v>291</v>
      </c>
      <c r="F15">
        <v>192</v>
      </c>
      <c r="G15">
        <v>192</v>
      </c>
      <c r="H15">
        <v>192</v>
      </c>
      <c r="I15" s="142" t="s">
        <v>283</v>
      </c>
      <c r="J15" s="192" t="s">
        <v>318</v>
      </c>
    </row>
    <row r="16" spans="1:19">
      <c r="A16" t="s">
        <v>339</v>
      </c>
      <c r="C16" t="s">
        <v>340</v>
      </c>
      <c r="F16">
        <v>192</v>
      </c>
      <c r="G16">
        <v>192</v>
      </c>
      <c r="H16">
        <v>192</v>
      </c>
      <c r="I16" t="s">
        <v>283</v>
      </c>
      <c r="J16" s="192" t="s">
        <v>339</v>
      </c>
    </row>
    <row r="17" spans="1:14">
      <c r="A17" s="140" t="s">
        <v>277</v>
      </c>
      <c r="C17" s="140" t="s">
        <v>279</v>
      </c>
      <c r="D17" t="s">
        <v>287</v>
      </c>
      <c r="E17" s="140" t="s">
        <v>286</v>
      </c>
      <c r="F17" s="140">
        <v>0</v>
      </c>
      <c r="G17">
        <v>255</v>
      </c>
      <c r="H17">
        <v>17</v>
      </c>
      <c r="I17" s="179" t="s">
        <v>278</v>
      </c>
      <c r="J17" s="193" t="s">
        <v>277</v>
      </c>
    </row>
    <row r="18" spans="1:14">
      <c r="A18" t="s">
        <v>332</v>
      </c>
      <c r="C18" t="s">
        <v>333</v>
      </c>
      <c r="F18" s="147">
        <v>0</v>
      </c>
      <c r="G18">
        <v>85</v>
      </c>
      <c r="H18">
        <v>255</v>
      </c>
      <c r="I18" t="s">
        <v>334</v>
      </c>
      <c r="J18" s="194" t="s">
        <v>332</v>
      </c>
    </row>
    <row r="19" spans="1:14">
      <c r="A19" s="140" t="s">
        <v>282</v>
      </c>
      <c r="C19" s="140" t="s">
        <v>284</v>
      </c>
      <c r="D19" s="140" t="s">
        <v>285</v>
      </c>
      <c r="I19" t="s">
        <v>283</v>
      </c>
      <c r="J19" s="195" t="s">
        <v>282</v>
      </c>
    </row>
    <row r="20" spans="1:14" ht="15" thickBot="1"/>
    <row r="21" spans="1:14">
      <c r="J21" s="145"/>
      <c r="L21" s="169" t="s">
        <v>342</v>
      </c>
      <c r="M21" s="170" t="s">
        <v>343</v>
      </c>
      <c r="N21" s="171" t="s">
        <v>356</v>
      </c>
    </row>
    <row r="22" spans="1:14" ht="28.8">
      <c r="J22" s="145"/>
      <c r="L22" s="153" t="s">
        <v>268</v>
      </c>
      <c r="M22" s="172" t="s">
        <v>344</v>
      </c>
      <c r="N22" s="173" t="s">
        <v>355</v>
      </c>
    </row>
    <row r="23" spans="1:14" ht="28.8">
      <c r="L23" s="154" t="s">
        <v>321</v>
      </c>
      <c r="M23" s="174" t="s">
        <v>353</v>
      </c>
      <c r="N23" s="173" t="s">
        <v>354</v>
      </c>
    </row>
    <row r="24" spans="1:14" ht="43.2">
      <c r="L24" s="155" t="s">
        <v>270</v>
      </c>
      <c r="M24" s="174" t="s">
        <v>357</v>
      </c>
      <c r="N24" s="173" t="s">
        <v>358</v>
      </c>
    </row>
    <row r="25" spans="1:14" ht="43.2">
      <c r="L25" s="156" t="s">
        <v>336</v>
      </c>
      <c r="M25" s="174" t="s">
        <v>345</v>
      </c>
      <c r="N25" s="173" t="s">
        <v>359</v>
      </c>
    </row>
    <row r="26" spans="1:14" ht="43.2">
      <c r="L26" s="157" t="s">
        <v>320</v>
      </c>
      <c r="M26" s="172" t="s">
        <v>360</v>
      </c>
      <c r="N26" s="173" t="s">
        <v>361</v>
      </c>
    </row>
    <row r="27" spans="1:14" ht="28.8">
      <c r="L27" s="158" t="s">
        <v>335</v>
      </c>
      <c r="M27" s="172" t="s">
        <v>362</v>
      </c>
      <c r="N27" s="173" t="s">
        <v>363</v>
      </c>
    </row>
    <row r="28" spans="1:14" ht="43.2">
      <c r="L28" s="159" t="s">
        <v>271</v>
      </c>
      <c r="M28" s="174" t="s">
        <v>346</v>
      </c>
      <c r="N28" s="173" t="s">
        <v>364</v>
      </c>
    </row>
    <row r="29" spans="1:14" ht="43.2">
      <c r="L29" s="160" t="s">
        <v>273</v>
      </c>
      <c r="M29" s="172" t="s">
        <v>365</v>
      </c>
      <c r="N29" s="173" t="s">
        <v>366</v>
      </c>
    </row>
    <row r="30" spans="1:14" ht="28.8">
      <c r="L30" s="161" t="s">
        <v>274</v>
      </c>
      <c r="M30" s="174" t="s">
        <v>347</v>
      </c>
      <c r="N30" s="173" t="s">
        <v>367</v>
      </c>
    </row>
    <row r="31" spans="1:14" ht="28.8">
      <c r="A31" s="140" t="s">
        <v>290</v>
      </c>
      <c r="C31" s="140" t="s">
        <v>291</v>
      </c>
      <c r="I31" t="s">
        <v>283</v>
      </c>
      <c r="J31" s="140" t="s">
        <v>290</v>
      </c>
      <c r="L31" s="162" t="s">
        <v>328</v>
      </c>
      <c r="M31" s="172" t="s">
        <v>372</v>
      </c>
      <c r="N31" s="173" t="s">
        <v>373</v>
      </c>
    </row>
    <row r="32" spans="1:14" ht="28.8">
      <c r="A32" t="s">
        <v>317</v>
      </c>
      <c r="J32" s="145" t="s">
        <v>317</v>
      </c>
      <c r="L32" s="163" t="s">
        <v>330</v>
      </c>
      <c r="M32" s="174" t="s">
        <v>374</v>
      </c>
      <c r="N32" s="173" t="s">
        <v>375</v>
      </c>
    </row>
    <row r="33" spans="12:18" ht="28.8">
      <c r="L33" s="164" t="s">
        <v>280</v>
      </c>
      <c r="M33" s="172" t="s">
        <v>368</v>
      </c>
      <c r="N33" s="173" t="s">
        <v>369</v>
      </c>
    </row>
    <row r="34" spans="12:18" ht="43.2">
      <c r="L34" s="165" t="s">
        <v>326</v>
      </c>
      <c r="M34" s="172" t="s">
        <v>370</v>
      </c>
      <c r="N34" s="173" t="s">
        <v>371</v>
      </c>
    </row>
    <row r="35" spans="12:18">
      <c r="L35" s="166" t="s">
        <v>318</v>
      </c>
      <c r="M35" s="172" t="s">
        <v>349</v>
      </c>
      <c r="N35" s="173" t="s">
        <v>376</v>
      </c>
    </row>
    <row r="36" spans="12:18">
      <c r="L36" s="166" t="s">
        <v>339</v>
      </c>
      <c r="M36" s="172" t="s">
        <v>350</v>
      </c>
      <c r="N36" s="173" t="s">
        <v>377</v>
      </c>
    </row>
    <row r="37" spans="12:18">
      <c r="L37" s="167" t="s">
        <v>277</v>
      </c>
      <c r="M37" s="172" t="s">
        <v>351</v>
      </c>
      <c r="N37" s="173" t="s">
        <v>376</v>
      </c>
    </row>
    <row r="38" spans="12:18">
      <c r="L38" s="168" t="s">
        <v>332</v>
      </c>
      <c r="M38" s="172" t="s">
        <v>348</v>
      </c>
      <c r="N38" s="173" t="s">
        <v>378</v>
      </c>
    </row>
    <row r="39" spans="12:18" ht="15" thickBot="1">
      <c r="L39" s="197" t="s">
        <v>282</v>
      </c>
      <c r="M39" s="175" t="s">
        <v>352</v>
      </c>
      <c r="N39" s="176" t="s">
        <v>379</v>
      </c>
    </row>
    <row r="40" spans="12:18" ht="15" thickBot="1"/>
    <row r="41" spans="12:18" ht="28.8">
      <c r="L41" s="252" t="s">
        <v>342</v>
      </c>
      <c r="M41" s="253" t="s">
        <v>343</v>
      </c>
      <c r="N41" s="254" t="s">
        <v>356</v>
      </c>
    </row>
    <row r="42" spans="12:18" ht="43.2">
      <c r="L42" s="159" t="s">
        <v>271</v>
      </c>
      <c r="M42" s="174" t="s">
        <v>346</v>
      </c>
      <c r="N42" s="173" t="s">
        <v>364</v>
      </c>
    </row>
    <row r="43" spans="12:18" ht="28.8">
      <c r="L43" s="161" t="s">
        <v>274</v>
      </c>
      <c r="M43" s="174" t="s">
        <v>347</v>
      </c>
      <c r="N43" s="173" t="s">
        <v>367</v>
      </c>
    </row>
    <row r="44" spans="12:18" ht="28.8">
      <c r="L44" s="257" t="s">
        <v>280</v>
      </c>
      <c r="M44" s="255" t="s">
        <v>368</v>
      </c>
      <c r="N44" s="256" t="s">
        <v>369</v>
      </c>
      <c r="P44" s="221" t="s">
        <v>328</v>
      </c>
      <c r="Q44" s="199" t="s">
        <v>382</v>
      </c>
      <c r="R44" s="217" t="s">
        <v>384</v>
      </c>
    </row>
    <row r="45" spans="12:18">
      <c r="L45" s="167" t="s">
        <v>277</v>
      </c>
      <c r="M45" s="172" t="s">
        <v>351</v>
      </c>
      <c r="N45" s="173" t="s">
        <v>376</v>
      </c>
    </row>
    <row r="47" spans="12:18" ht="22.95" customHeight="1"/>
    <row r="48" spans="12:18" ht="15.6" customHeight="1"/>
    <row r="49" spans="12:23" s="145" customFormat="1">
      <c r="L49" s="152"/>
      <c r="M49" s="151"/>
      <c r="N49" s="151"/>
      <c r="S49" s="201"/>
    </row>
    <row r="50" spans="12:23" s="145" customFormat="1">
      <c r="L50" s="152"/>
      <c r="M50" s="151"/>
      <c r="N50" s="151"/>
      <c r="S50" s="201"/>
      <c r="T50" s="200"/>
      <c r="U50"/>
      <c r="V50"/>
      <c r="W50"/>
    </row>
    <row r="51" spans="12:23">
      <c r="V51" s="201"/>
    </row>
    <row r="52" spans="12:23">
      <c r="S52" s="210"/>
      <c r="V52" s="201"/>
    </row>
    <row r="53" spans="12:23">
      <c r="S53" s="210"/>
      <c r="V53" s="201"/>
    </row>
    <row r="54" spans="12:23" s="145" customFormat="1" ht="15" thickBot="1">
      <c r="L54" s="152"/>
      <c r="M54" s="151"/>
      <c r="N54" s="151"/>
      <c r="S54" s="210"/>
      <c r="V54" s="201"/>
      <c r="W54"/>
    </row>
    <row r="55" spans="12:23">
      <c r="S55" s="210"/>
      <c r="T55" s="213" t="s">
        <v>266</v>
      </c>
      <c r="U55" s="214" t="s">
        <v>386</v>
      </c>
      <c r="V55" s="215" t="s">
        <v>387</v>
      </c>
    </row>
    <row r="56" spans="12:23">
      <c r="P56" s="218" t="s">
        <v>271</v>
      </c>
      <c r="Q56" s="198" t="s">
        <v>381</v>
      </c>
      <c r="R56" s="217" t="s">
        <v>384</v>
      </c>
      <c r="S56" s="210"/>
      <c r="T56" s="155" t="s">
        <v>270</v>
      </c>
      <c r="U56" s="230" t="s">
        <v>380</v>
      </c>
      <c r="V56" s="241" t="s">
        <v>407</v>
      </c>
    </row>
    <row r="57" spans="12:23">
      <c r="S57" s="210"/>
      <c r="T57" s="159" t="s">
        <v>271</v>
      </c>
      <c r="U57" s="230" t="s">
        <v>381</v>
      </c>
      <c r="V57" s="241" t="s">
        <v>384</v>
      </c>
    </row>
    <row r="58" spans="12:23">
      <c r="P58" s="165" t="s">
        <v>326</v>
      </c>
      <c r="Q58" s="232" t="s">
        <v>382</v>
      </c>
      <c r="R58" s="240" t="s">
        <v>384</v>
      </c>
      <c r="S58" s="210"/>
      <c r="T58" s="220" t="s">
        <v>274</v>
      </c>
      <c r="U58" s="199" t="s">
        <v>381</v>
      </c>
      <c r="V58" s="233" t="s">
        <v>407</v>
      </c>
    </row>
    <row r="59" spans="12:23">
      <c r="S59" s="210"/>
      <c r="T59" s="222" t="s">
        <v>280</v>
      </c>
      <c r="U59" s="199" t="s">
        <v>382</v>
      </c>
      <c r="V59" s="217" t="s">
        <v>384</v>
      </c>
    </row>
    <row r="60" spans="12:23">
      <c r="S60" s="210"/>
      <c r="T60" s="223" t="s">
        <v>318</v>
      </c>
      <c r="U60" s="199" t="s">
        <v>383</v>
      </c>
      <c r="V60" s="217" t="s">
        <v>388</v>
      </c>
    </row>
    <row r="61" spans="12:23">
      <c r="S61" s="210"/>
      <c r="T61" s="224" t="s">
        <v>277</v>
      </c>
      <c r="U61" s="199" t="s">
        <v>383</v>
      </c>
      <c r="V61" s="217" t="s">
        <v>388</v>
      </c>
    </row>
    <row r="62" spans="12:23">
      <c r="S62" s="210"/>
      <c r="T62" s="225" t="s">
        <v>332</v>
      </c>
      <c r="U62" s="199" t="s">
        <v>383</v>
      </c>
      <c r="V62" s="217" t="s">
        <v>388</v>
      </c>
    </row>
    <row r="65" spans="10:23">
      <c r="M65" s="151">
        <v>51</v>
      </c>
      <c r="P65" s="163" t="s">
        <v>330</v>
      </c>
      <c r="Q65" s="232" t="s">
        <v>382</v>
      </c>
      <c r="R65" s="240" t="s">
        <v>384</v>
      </c>
    </row>
    <row r="66" spans="10:23">
      <c r="M66" s="151" t="s">
        <v>452</v>
      </c>
      <c r="N66" s="151" t="s">
        <v>436</v>
      </c>
    </row>
    <row r="67" spans="10:23">
      <c r="M67" s="151" t="s">
        <v>453</v>
      </c>
      <c r="N67" s="151" t="s">
        <v>436</v>
      </c>
      <c r="P67" s="229" t="s">
        <v>336</v>
      </c>
      <c r="Q67" s="230" t="s">
        <v>380</v>
      </c>
      <c r="R67" s="230" t="s">
        <v>384</v>
      </c>
    </row>
    <row r="68" spans="10:23">
      <c r="M68" s="151" t="s">
        <v>454</v>
      </c>
      <c r="N68" s="151" t="s">
        <v>437</v>
      </c>
      <c r="T68" s="216" t="s">
        <v>268</v>
      </c>
      <c r="U68" s="198" t="s">
        <v>380</v>
      </c>
      <c r="V68" s="217" t="s">
        <v>384</v>
      </c>
    </row>
    <row r="69" spans="10:23">
      <c r="M69" s="151" t="s">
        <v>455</v>
      </c>
      <c r="N69" s="151" t="s">
        <v>424</v>
      </c>
      <c r="P69" s="231" t="s">
        <v>339</v>
      </c>
      <c r="Q69" s="232" t="s">
        <v>406</v>
      </c>
      <c r="R69" s="232" t="s">
        <v>388</v>
      </c>
    </row>
    <row r="70" spans="10:23" ht="15" thickBot="1">
      <c r="N70" s="151" t="s">
        <v>425</v>
      </c>
      <c r="T70" s="219" t="s">
        <v>273</v>
      </c>
      <c r="U70" s="199" t="s">
        <v>381</v>
      </c>
      <c r="V70" s="217" t="s">
        <v>385</v>
      </c>
    </row>
    <row r="71" spans="10:23">
      <c r="J71" s="209" t="s">
        <v>305</v>
      </c>
      <c r="N71" s="151" t="s">
        <v>426</v>
      </c>
      <c r="O71" s="211" t="s">
        <v>396</v>
      </c>
      <c r="P71" s="154" t="s">
        <v>321</v>
      </c>
      <c r="Q71" s="198" t="s">
        <v>380</v>
      </c>
      <c r="R71" s="217" t="s">
        <v>384</v>
      </c>
    </row>
    <row r="72" spans="10:23" ht="15" thickBot="1">
      <c r="J72" s="209" t="s">
        <v>306</v>
      </c>
      <c r="N72" s="151" t="s">
        <v>427</v>
      </c>
      <c r="O72" s="212" t="s">
        <v>397</v>
      </c>
      <c r="U72" s="226" t="s">
        <v>282</v>
      </c>
      <c r="V72" s="227" t="s">
        <v>383</v>
      </c>
      <c r="W72" s="228" t="s">
        <v>388</v>
      </c>
    </row>
    <row r="73" spans="10:23">
      <c r="J73" s="209" t="s">
        <v>307</v>
      </c>
      <c r="N73" s="151" t="s">
        <v>428</v>
      </c>
      <c r="O73" s="208" t="s">
        <v>391</v>
      </c>
      <c r="R73" s="203" t="s">
        <v>392</v>
      </c>
    </row>
    <row r="74" spans="10:23">
      <c r="J74" s="209" t="s">
        <v>308</v>
      </c>
      <c r="N74" s="151" t="s">
        <v>429</v>
      </c>
      <c r="O74" s="204" t="s">
        <v>392</v>
      </c>
    </row>
    <row r="75" spans="10:23">
      <c r="J75" s="83" t="s">
        <v>303</v>
      </c>
      <c r="N75" s="151" t="s">
        <v>430</v>
      </c>
      <c r="O75" s="205" t="s">
        <v>393</v>
      </c>
    </row>
    <row r="76" spans="10:23">
      <c r="J76" s="83" t="s">
        <v>398</v>
      </c>
      <c r="N76" s="151" t="s">
        <v>431</v>
      </c>
      <c r="O76" s="206" t="s">
        <v>394</v>
      </c>
      <c r="P76" s="157" t="s">
        <v>320</v>
      </c>
      <c r="Q76" s="245" t="s">
        <v>380</v>
      </c>
      <c r="R76" s="246" t="s">
        <v>384</v>
      </c>
    </row>
    <row r="77" spans="10:23" ht="15" thickBot="1">
      <c r="J77" s="83" t="s">
        <v>399</v>
      </c>
      <c r="N77" s="151" t="s">
        <v>295</v>
      </c>
      <c r="O77" s="207" t="s">
        <v>395</v>
      </c>
    </row>
    <row r="78" spans="10:23">
      <c r="J78" s="83" t="s">
        <v>400</v>
      </c>
      <c r="N78" s="151" t="s">
        <v>294</v>
      </c>
      <c r="T78" s="239" t="s">
        <v>413</v>
      </c>
      <c r="U78" s="202" t="s">
        <v>391</v>
      </c>
    </row>
    <row r="79" spans="10:23">
      <c r="J79" s="83" t="s">
        <v>401</v>
      </c>
      <c r="N79" s="151" t="s">
        <v>432</v>
      </c>
      <c r="P79" s="158" t="s">
        <v>335</v>
      </c>
      <c r="Q79" s="198" t="s">
        <v>380</v>
      </c>
      <c r="R79" s="217" t="s">
        <v>384</v>
      </c>
    </row>
    <row r="80" spans="10:23">
      <c r="J80" s="83" t="s">
        <v>402</v>
      </c>
      <c r="N80" s="151" t="s">
        <v>433</v>
      </c>
    </row>
    <row r="81" spans="10:22" ht="15" thickBot="1">
      <c r="J81" s="83" t="s">
        <v>403</v>
      </c>
      <c r="N81" s="151" t="s">
        <v>434</v>
      </c>
      <c r="U81" s="204" t="s">
        <v>392</v>
      </c>
    </row>
    <row r="82" spans="10:22">
      <c r="J82" s="83" t="s">
        <v>404</v>
      </c>
      <c r="N82" s="260" t="s">
        <v>435</v>
      </c>
      <c r="R82" s="234" t="s">
        <v>389</v>
      </c>
      <c r="S82" s="235" t="s">
        <v>390</v>
      </c>
    </row>
    <row r="83" spans="10:22">
      <c r="J83" s="83" t="s">
        <v>405</v>
      </c>
      <c r="R83" s="244" t="s">
        <v>424</v>
      </c>
      <c r="S83" s="243" t="s">
        <v>392</v>
      </c>
    </row>
    <row r="84" spans="10:22" ht="15" thickBot="1"/>
    <row r="85" spans="10:22">
      <c r="J85" s="234" t="s">
        <v>389</v>
      </c>
      <c r="K85" s="235" t="s">
        <v>390</v>
      </c>
      <c r="O85" s="259" t="s">
        <v>460</v>
      </c>
      <c r="P85" s="236" t="s">
        <v>391</v>
      </c>
      <c r="U85" s="234" t="s">
        <v>389</v>
      </c>
      <c r="V85" s="235" t="s">
        <v>390</v>
      </c>
    </row>
    <row r="86" spans="10:22">
      <c r="J86" s="237" t="s">
        <v>295</v>
      </c>
      <c r="K86" s="236" t="s">
        <v>391</v>
      </c>
      <c r="O86" s="259" t="s">
        <v>451</v>
      </c>
      <c r="P86" s="236" t="s">
        <v>391</v>
      </c>
      <c r="R86" s="244" t="s">
        <v>427</v>
      </c>
      <c r="S86" s="236" t="s">
        <v>391</v>
      </c>
      <c r="U86" s="237" t="s">
        <v>409</v>
      </c>
      <c r="V86" s="236" t="s">
        <v>391</v>
      </c>
    </row>
    <row r="87" spans="10:22">
      <c r="J87" s="237" t="s">
        <v>432</v>
      </c>
      <c r="K87" s="236" t="s">
        <v>391</v>
      </c>
      <c r="O87" s="259" t="s">
        <v>456</v>
      </c>
      <c r="P87" s="236" t="s">
        <v>391</v>
      </c>
      <c r="R87" s="244" t="s">
        <v>428</v>
      </c>
      <c r="S87" s="236" t="s">
        <v>391</v>
      </c>
      <c r="U87" s="237" t="s">
        <v>410</v>
      </c>
      <c r="V87" s="236" t="s">
        <v>391</v>
      </c>
    </row>
    <row r="88" spans="10:22">
      <c r="M88" s="237" t="s">
        <v>451</v>
      </c>
      <c r="N88" s="236" t="s">
        <v>391</v>
      </c>
      <c r="O88" s="259" t="s">
        <v>457</v>
      </c>
      <c r="P88" s="243" t="s">
        <v>392</v>
      </c>
    </row>
    <row r="89" spans="10:22">
      <c r="J89" s="237" t="s">
        <v>414</v>
      </c>
      <c r="K89" s="236" t="s">
        <v>391</v>
      </c>
      <c r="O89" s="259" t="s">
        <v>458</v>
      </c>
      <c r="P89" s="236" t="s">
        <v>391</v>
      </c>
    </row>
    <row r="90" spans="10:22" ht="15" thickBot="1">
      <c r="J90" s="242" t="s">
        <v>409</v>
      </c>
      <c r="K90" s="236" t="s">
        <v>391</v>
      </c>
      <c r="O90" s="261" t="s">
        <v>459</v>
      </c>
      <c r="P90" s="262" t="s">
        <v>391</v>
      </c>
      <c r="U90" s="236" t="s">
        <v>391</v>
      </c>
    </row>
    <row r="91" spans="10:22">
      <c r="J91" s="242" t="s">
        <v>410</v>
      </c>
      <c r="K91" s="236" t="s">
        <v>391</v>
      </c>
      <c r="L91" s="247" t="s">
        <v>441</v>
      </c>
      <c r="M91" s="236" t="s">
        <v>391</v>
      </c>
      <c r="N91" s="177"/>
      <c r="U91" s="236" t="s">
        <v>391</v>
      </c>
    </row>
    <row r="92" spans="10:22">
      <c r="J92" s="237" t="s">
        <v>311</v>
      </c>
      <c r="K92" s="236" t="s">
        <v>391</v>
      </c>
      <c r="N92" s="177"/>
      <c r="T92" s="244" t="s">
        <v>305</v>
      </c>
      <c r="U92" s="236" t="s">
        <v>391</v>
      </c>
    </row>
    <row r="93" spans="10:22" ht="15" thickBot="1">
      <c r="J93" s="237" t="s">
        <v>415</v>
      </c>
      <c r="K93" s="236" t="s">
        <v>391</v>
      </c>
      <c r="L93" s="152" t="s">
        <v>463</v>
      </c>
      <c r="N93" s="177"/>
      <c r="T93" s="244" t="s">
        <v>306</v>
      </c>
      <c r="U93" s="238" t="s">
        <v>391</v>
      </c>
    </row>
    <row r="94" spans="10:22">
      <c r="J94" s="242" t="s">
        <v>413</v>
      </c>
      <c r="K94" s="236" t="s">
        <v>391</v>
      </c>
      <c r="N94" s="177"/>
      <c r="T94" s="244" t="s">
        <v>307</v>
      </c>
      <c r="U94" s="236" t="s">
        <v>391</v>
      </c>
    </row>
    <row r="95" spans="10:22" ht="15" thickBot="1">
      <c r="J95" s="242" t="s">
        <v>412</v>
      </c>
      <c r="K95" s="236" t="s">
        <v>391</v>
      </c>
      <c r="N95" s="177"/>
      <c r="R95" s="237" t="s">
        <v>442</v>
      </c>
      <c r="S95" s="236" t="s">
        <v>391</v>
      </c>
      <c r="T95" s="251" t="s">
        <v>308</v>
      </c>
    </row>
    <row r="96" spans="10:22">
      <c r="L96" s="242" t="s">
        <v>408</v>
      </c>
      <c r="M96" s="236" t="s">
        <v>391</v>
      </c>
      <c r="N96" s="83"/>
      <c r="R96" s="258" t="s">
        <v>444</v>
      </c>
      <c r="S96" s="236" t="s">
        <v>391</v>
      </c>
      <c r="T96" s="244" t="s">
        <v>429</v>
      </c>
      <c r="U96" s="236" t="s">
        <v>391</v>
      </c>
    </row>
    <row r="97" spans="10:21">
      <c r="N97" s="177"/>
      <c r="R97" s="258" t="s">
        <v>443</v>
      </c>
      <c r="S97" s="243" t="s">
        <v>392</v>
      </c>
    </row>
    <row r="98" spans="10:21">
      <c r="J98" s="237" t="s">
        <v>416</v>
      </c>
      <c r="K98" s="243" t="s">
        <v>392</v>
      </c>
      <c r="N98" s="177"/>
      <c r="R98" s="237" t="s">
        <v>445</v>
      </c>
      <c r="S98" s="236" t="s">
        <v>391</v>
      </c>
      <c r="T98" s="244" t="s">
        <v>295</v>
      </c>
      <c r="U98" s="236" t="s">
        <v>391</v>
      </c>
    </row>
    <row r="99" spans="10:21">
      <c r="J99" s="237" t="s">
        <v>417</v>
      </c>
      <c r="K99" s="243" t="s">
        <v>392</v>
      </c>
      <c r="N99" s="177"/>
      <c r="R99" s="237" t="s">
        <v>446</v>
      </c>
      <c r="S99" s="236" t="s">
        <v>391</v>
      </c>
      <c r="U99" s="236" t="s">
        <v>391</v>
      </c>
    </row>
    <row r="100" spans="10:21">
      <c r="J100" s="237" t="s">
        <v>418</v>
      </c>
      <c r="K100" s="243" t="s">
        <v>392</v>
      </c>
      <c r="N100" s="177"/>
      <c r="R100" s="237" t="s">
        <v>447</v>
      </c>
      <c r="S100" s="236" t="s">
        <v>391</v>
      </c>
      <c r="T100" s="244" t="s">
        <v>432</v>
      </c>
      <c r="U100" s="236" t="s">
        <v>391</v>
      </c>
    </row>
    <row r="101" spans="10:21">
      <c r="J101" s="237" t="s">
        <v>419</v>
      </c>
      <c r="K101" s="236" t="s">
        <v>391</v>
      </c>
      <c r="N101" s="177"/>
      <c r="T101" s="244" t="s">
        <v>433</v>
      </c>
      <c r="U101" s="236" t="s">
        <v>391</v>
      </c>
    </row>
    <row r="102" spans="10:21">
      <c r="J102" s="237" t="s">
        <v>420</v>
      </c>
      <c r="K102" s="236" t="s">
        <v>391</v>
      </c>
      <c r="N102" s="83"/>
      <c r="T102" s="244" t="s">
        <v>434</v>
      </c>
      <c r="U102" s="136"/>
    </row>
    <row r="103" spans="10:21">
      <c r="J103" s="237" t="s">
        <v>421</v>
      </c>
      <c r="K103" s="236" t="s">
        <v>391</v>
      </c>
      <c r="N103" s="83"/>
      <c r="T103" s="244" t="s">
        <v>435</v>
      </c>
      <c r="U103" s="136"/>
    </row>
    <row r="104" spans="10:21" ht="15" thickBot="1">
      <c r="J104" s="237" t="s">
        <v>422</v>
      </c>
      <c r="K104" s="236" t="s">
        <v>391</v>
      </c>
      <c r="N104" s="83"/>
      <c r="T104" s="135" t="s">
        <v>436</v>
      </c>
      <c r="U104" s="138"/>
    </row>
    <row r="105" spans="10:21">
      <c r="J105" s="237" t="s">
        <v>423</v>
      </c>
      <c r="K105" s="236" t="s">
        <v>391</v>
      </c>
      <c r="T105" s="135" t="s">
        <v>436</v>
      </c>
    </row>
    <row r="106" spans="10:21" ht="15" thickBot="1">
      <c r="J106" s="237" t="s">
        <v>411</v>
      </c>
      <c r="K106" s="248" t="s">
        <v>391</v>
      </c>
      <c r="T106" s="137" t="s">
        <v>437</v>
      </c>
    </row>
    <row r="107" spans="10:21" ht="15" thickBot="1">
      <c r="J107" s="249" t="s">
        <v>297</v>
      </c>
      <c r="K107" s="250" t="s">
        <v>391</v>
      </c>
      <c r="U107" s="236" t="s">
        <v>391</v>
      </c>
    </row>
    <row r="108" spans="10:21">
      <c r="R108" t="s">
        <v>448</v>
      </c>
      <c r="T108" s="234" t="s">
        <v>389</v>
      </c>
      <c r="U108" s="236" t="s">
        <v>391</v>
      </c>
    </row>
    <row r="109" spans="10:21" ht="15" thickBot="1">
      <c r="T109" s="244" t="s">
        <v>424</v>
      </c>
      <c r="U109" s="236" t="s">
        <v>391</v>
      </c>
    </row>
    <row r="110" spans="10:21" ht="15" thickBot="1">
      <c r="J110" s="234" t="s">
        <v>389</v>
      </c>
      <c r="K110" s="235" t="s">
        <v>390</v>
      </c>
      <c r="T110" s="244" t="s">
        <v>425</v>
      </c>
    </row>
    <row r="111" spans="10:21">
      <c r="J111" s="244" t="s">
        <v>424</v>
      </c>
      <c r="K111" s="236" t="s">
        <v>391</v>
      </c>
      <c r="Q111" s="234" t="s">
        <v>389</v>
      </c>
      <c r="R111" s="235" t="s">
        <v>390</v>
      </c>
      <c r="T111" s="244" t="s">
        <v>426</v>
      </c>
      <c r="U111" s="236" t="s">
        <v>391</v>
      </c>
    </row>
    <row r="112" spans="10:21" ht="15" thickBot="1">
      <c r="J112" s="244" t="s">
        <v>425</v>
      </c>
      <c r="K112" s="236" t="s">
        <v>391</v>
      </c>
      <c r="O112" s="285" t="s">
        <v>432</v>
      </c>
      <c r="P112" s="236" t="s">
        <v>391</v>
      </c>
      <c r="Q112" s="137" t="s">
        <v>449</v>
      </c>
      <c r="R112" s="205" t="s">
        <v>393</v>
      </c>
    </row>
    <row r="113" spans="10:21">
      <c r="J113" s="244" t="s">
        <v>426</v>
      </c>
      <c r="K113" s="236" t="s">
        <v>391</v>
      </c>
      <c r="T113" s="244" t="s">
        <v>428</v>
      </c>
      <c r="U113" s="236" t="s">
        <v>391</v>
      </c>
    </row>
    <row r="114" spans="10:21">
      <c r="J114" s="286" t="s">
        <v>427</v>
      </c>
      <c r="K114" s="236" t="s">
        <v>391</v>
      </c>
      <c r="U114" s="236" t="s">
        <v>391</v>
      </c>
    </row>
    <row r="115" spans="10:21" ht="15" thickBot="1">
      <c r="J115" s="244" t="s">
        <v>428</v>
      </c>
      <c r="K115" s="236" t="s">
        <v>391</v>
      </c>
      <c r="O115" s="244" t="s">
        <v>430</v>
      </c>
      <c r="P115" s="236" t="s">
        <v>391</v>
      </c>
      <c r="T115" s="244" t="s">
        <v>430</v>
      </c>
    </row>
    <row r="116" spans="10:21">
      <c r="J116" s="244" t="s">
        <v>430</v>
      </c>
      <c r="K116" s="236" t="s">
        <v>391</v>
      </c>
      <c r="O116" s="244" t="s">
        <v>431</v>
      </c>
      <c r="P116" s="236" t="s">
        <v>391</v>
      </c>
      <c r="Q116" s="234" t="s">
        <v>389</v>
      </c>
      <c r="R116" s="235" t="s">
        <v>390</v>
      </c>
      <c r="T116" s="244" t="s">
        <v>431</v>
      </c>
      <c r="U116" s="236" t="s">
        <v>391</v>
      </c>
    </row>
    <row r="117" spans="10:21">
      <c r="J117" s="244" t="s">
        <v>431</v>
      </c>
      <c r="K117" s="236" t="s">
        <v>391</v>
      </c>
      <c r="O117" s="244" t="s">
        <v>294</v>
      </c>
      <c r="P117" s="236" t="s">
        <v>391</v>
      </c>
      <c r="Q117" s="135" t="s">
        <v>450</v>
      </c>
      <c r="R117" s="236" t="s">
        <v>391</v>
      </c>
    </row>
    <row r="118" spans="10:21">
      <c r="J118" s="286" t="s">
        <v>295</v>
      </c>
      <c r="K118" s="236" t="s">
        <v>391</v>
      </c>
      <c r="O118" s="244" t="s">
        <v>427</v>
      </c>
      <c r="P118" s="236" t="s">
        <v>391</v>
      </c>
      <c r="T118" s="244" t="s">
        <v>294</v>
      </c>
    </row>
    <row r="119" spans="10:21">
      <c r="J119" s="244" t="s">
        <v>294</v>
      </c>
      <c r="K119" s="236" t="s">
        <v>391</v>
      </c>
    </row>
    <row r="120" spans="10:21">
      <c r="J120" s="286" t="s">
        <v>429</v>
      </c>
      <c r="K120" s="236" t="s">
        <v>391</v>
      </c>
    </row>
    <row r="121" spans="10:21">
      <c r="J121" s="286" t="s">
        <v>432</v>
      </c>
      <c r="K121" s="287" t="s">
        <v>391</v>
      </c>
      <c r="U121" s="236" t="s">
        <v>391</v>
      </c>
    </row>
    <row r="122" spans="10:21">
      <c r="J122" s="286" t="s">
        <v>433</v>
      </c>
      <c r="K122" s="236" t="s">
        <v>391</v>
      </c>
      <c r="U122" s="236" t="s">
        <v>391</v>
      </c>
    </row>
    <row r="123" spans="10:21">
      <c r="J123" s="286" t="s">
        <v>434</v>
      </c>
      <c r="K123" s="236" t="s">
        <v>391</v>
      </c>
      <c r="T123" s="135" t="s">
        <v>440</v>
      </c>
    </row>
    <row r="124" spans="10:21">
      <c r="J124" s="286" t="s">
        <v>435</v>
      </c>
      <c r="K124" s="236" t="s">
        <v>391</v>
      </c>
      <c r="T124" s="135" t="s">
        <v>436</v>
      </c>
    </row>
    <row r="125" spans="10:21">
      <c r="J125" s="286" t="s">
        <v>469</v>
      </c>
      <c r="K125" s="236" t="s">
        <v>391</v>
      </c>
    </row>
    <row r="126" spans="10:21">
      <c r="J126" s="135" t="s">
        <v>440</v>
      </c>
      <c r="K126" s="236" t="s">
        <v>391</v>
      </c>
    </row>
    <row r="127" spans="10:21">
      <c r="J127" s="135" t="s">
        <v>436</v>
      </c>
      <c r="K127" s="287" t="s">
        <v>391</v>
      </c>
    </row>
    <row r="128" spans="10:21" ht="15" thickBot="1">
      <c r="J128" s="137" t="s">
        <v>437</v>
      </c>
      <c r="K128" s="288" t="s">
        <v>393</v>
      </c>
    </row>
    <row r="130" spans="15:16" ht="15" thickBot="1"/>
    <row r="131" spans="15:16">
      <c r="O131" s="234" t="s">
        <v>389</v>
      </c>
      <c r="P131" s="235" t="s">
        <v>390</v>
      </c>
    </row>
    <row r="132" spans="15:16">
      <c r="O132" s="286" t="s">
        <v>429</v>
      </c>
      <c r="P132" s="236" t="s">
        <v>391</v>
      </c>
    </row>
    <row r="133" spans="15:16">
      <c r="O133" s="286" t="s">
        <v>433</v>
      </c>
      <c r="P133" s="236" t="s">
        <v>391</v>
      </c>
    </row>
    <row r="134" spans="15:16">
      <c r="O134" s="286" t="s">
        <v>434</v>
      </c>
      <c r="P134" s="236" t="s">
        <v>391</v>
      </c>
    </row>
    <row r="135" spans="15:16">
      <c r="O135" s="286" t="s">
        <v>435</v>
      </c>
      <c r="P135" s="236" t="s">
        <v>391</v>
      </c>
    </row>
    <row r="136" spans="15:16">
      <c r="O136" s="286" t="s">
        <v>469</v>
      </c>
      <c r="P136" s="236" t="s">
        <v>391</v>
      </c>
    </row>
  </sheetData>
  <conditionalFormatting sqref="F4">
    <cfRule type="containsText" dxfId="0" priority="1" operator="containsText" text="GR8">
      <formula>NOT(ISERROR(SEARCH("GR8",F4)))</formula>
    </cfRule>
  </conditionalFormatting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3:G125"/>
  <sheetViews>
    <sheetView workbookViewId="0">
      <selection activeCell="K7" sqref="K7"/>
    </sheetView>
  </sheetViews>
  <sheetFormatPr defaultRowHeight="14.4"/>
  <cols>
    <col min="5" max="5" width="38" bestFit="1" customWidth="1"/>
    <col min="6" max="6" width="20" bestFit="1" customWidth="1"/>
    <col min="7" max="7" width="6.6640625" bestFit="1" customWidth="1"/>
  </cols>
  <sheetData>
    <row r="3" spans="4:7">
      <c r="D3" s="80"/>
      <c r="E3" s="85" t="s">
        <v>210</v>
      </c>
      <c r="F3" s="57"/>
      <c r="G3" s="146" t="s">
        <v>211</v>
      </c>
    </row>
    <row r="4" spans="4:7">
      <c r="D4" s="80"/>
      <c r="E4" s="177" t="s">
        <v>66</v>
      </c>
      <c r="F4" s="57" t="s">
        <v>67</v>
      </c>
      <c r="G4" s="87">
        <v>5.2</v>
      </c>
    </row>
    <row r="5" spans="4:7">
      <c r="D5" s="80"/>
      <c r="E5" s="177" t="s">
        <v>40</v>
      </c>
      <c r="F5" s="57" t="s">
        <v>213</v>
      </c>
      <c r="G5" s="87">
        <v>0.25</v>
      </c>
    </row>
    <row r="6" spans="4:7">
      <c r="D6" s="80"/>
      <c r="E6" s="177" t="s">
        <v>214</v>
      </c>
      <c r="F6" s="57" t="s">
        <v>26</v>
      </c>
      <c r="G6" s="87">
        <v>2.38</v>
      </c>
    </row>
    <row r="7" spans="4:7" ht="28.8">
      <c r="D7" s="80"/>
      <c r="E7" s="177" t="s">
        <v>10</v>
      </c>
      <c r="F7" s="57" t="s">
        <v>11</v>
      </c>
      <c r="G7" s="83"/>
    </row>
    <row r="8" spans="4:7">
      <c r="D8" s="80"/>
      <c r="E8" s="177" t="s">
        <v>42</v>
      </c>
      <c r="F8" s="57" t="s">
        <v>43</v>
      </c>
      <c r="G8" s="83"/>
    </row>
    <row r="9" spans="4:7" ht="28.8">
      <c r="D9" s="80"/>
      <c r="E9" s="177" t="s">
        <v>59</v>
      </c>
      <c r="F9" s="57" t="s">
        <v>60</v>
      </c>
      <c r="G9" s="87">
        <v>4.3</v>
      </c>
    </row>
    <row r="10" spans="4:7">
      <c r="D10" s="80"/>
      <c r="E10" s="177" t="s">
        <v>36</v>
      </c>
      <c r="F10" s="57" t="s">
        <v>37</v>
      </c>
      <c r="G10" s="87">
        <v>1.36</v>
      </c>
    </row>
    <row r="11" spans="4:7">
      <c r="D11" s="80"/>
      <c r="E11" s="177" t="s">
        <v>95</v>
      </c>
      <c r="F11" s="89" t="s">
        <v>96</v>
      </c>
      <c r="G11" s="90">
        <v>1</v>
      </c>
    </row>
    <row r="12" spans="4:7">
      <c r="D12" s="80"/>
      <c r="E12" s="91" t="s">
        <v>215</v>
      </c>
      <c r="F12" s="57"/>
      <c r="G12" s="146">
        <f>SUM(G4:G11)</f>
        <v>14.489999999999998</v>
      </c>
    </row>
    <row r="13" spans="4:7">
      <c r="D13" s="80"/>
      <c r="E13" s="92"/>
      <c r="F13" s="92"/>
      <c r="G13" s="92"/>
    </row>
    <row r="14" spans="4:7">
      <c r="D14" s="80"/>
      <c r="E14" s="91" t="s">
        <v>216</v>
      </c>
      <c r="F14" s="57"/>
      <c r="G14" s="84" t="s">
        <v>211</v>
      </c>
    </row>
    <row r="15" spans="4:7">
      <c r="D15" s="80"/>
      <c r="E15" s="177" t="s">
        <v>123</v>
      </c>
      <c r="F15" s="57" t="s">
        <v>124</v>
      </c>
      <c r="G15" s="83"/>
    </row>
    <row r="16" spans="4:7">
      <c r="D16" s="80"/>
      <c r="E16" s="177" t="s">
        <v>126</v>
      </c>
      <c r="F16" s="57" t="s">
        <v>124</v>
      </c>
      <c r="G16" s="83"/>
    </row>
    <row r="17" spans="4:7">
      <c r="D17" s="80"/>
      <c r="E17" s="177" t="s">
        <v>127</v>
      </c>
      <c r="F17" s="57" t="s">
        <v>124</v>
      </c>
      <c r="G17" s="83"/>
    </row>
    <row r="18" spans="4:7">
      <c r="D18" s="80"/>
      <c r="E18" s="177" t="s">
        <v>128</v>
      </c>
      <c r="F18" s="57" t="s">
        <v>56</v>
      </c>
      <c r="G18" s="87">
        <v>2.66</v>
      </c>
    </row>
    <row r="19" spans="4:7">
      <c r="D19" s="80"/>
      <c r="E19" s="83" t="s">
        <v>80</v>
      </c>
      <c r="F19" s="57" t="s">
        <v>56</v>
      </c>
      <c r="G19" s="83"/>
    </row>
    <row r="20" spans="4:7">
      <c r="D20" s="80"/>
      <c r="E20" s="83" t="s">
        <v>102</v>
      </c>
      <c r="F20" s="57" t="s">
        <v>103</v>
      </c>
      <c r="G20" s="83"/>
    </row>
    <row r="21" spans="4:7">
      <c r="D21" s="80"/>
      <c r="E21" s="83" t="s">
        <v>93</v>
      </c>
      <c r="F21" s="57" t="s">
        <v>94</v>
      </c>
      <c r="G21" s="83"/>
    </row>
    <row r="22" spans="4:7" ht="409.6">
      <c r="D22" s="80" t="s">
        <v>173</v>
      </c>
      <c r="E22" s="83" t="s">
        <v>218</v>
      </c>
      <c r="F22" s="57" t="s">
        <v>219</v>
      </c>
      <c r="G22" s="83"/>
    </row>
    <row r="23" spans="4:7">
      <c r="D23" s="80"/>
      <c r="E23" s="91" t="s">
        <v>215</v>
      </c>
      <c r="F23" s="57"/>
      <c r="G23" s="146">
        <f>SUM(G15:G22)</f>
        <v>2.66</v>
      </c>
    </row>
    <row r="24" spans="4:7">
      <c r="D24" s="80"/>
      <c r="E24" s="92"/>
      <c r="F24" s="96"/>
      <c r="G24" s="97"/>
    </row>
    <row r="25" spans="4:7">
      <c r="D25" s="80"/>
      <c r="E25" s="91" t="s">
        <v>220</v>
      </c>
      <c r="F25" s="57"/>
      <c r="G25" s="84" t="s">
        <v>211</v>
      </c>
    </row>
    <row r="26" spans="4:7">
      <c r="D26" s="80"/>
      <c r="E26" s="83" t="s">
        <v>222</v>
      </c>
      <c r="F26" s="10" t="s">
        <v>114</v>
      </c>
      <c r="G26" s="87">
        <v>0.93</v>
      </c>
    </row>
    <row r="27" spans="4:7">
      <c r="D27" s="80"/>
      <c r="E27" s="83" t="s">
        <v>113</v>
      </c>
      <c r="F27" s="99" t="s">
        <v>114</v>
      </c>
      <c r="G27" s="90">
        <v>1.4</v>
      </c>
    </row>
    <row r="28" spans="4:7">
      <c r="D28" s="80"/>
      <c r="E28" s="83" t="s">
        <v>84</v>
      </c>
      <c r="F28" s="57" t="s">
        <v>56</v>
      </c>
      <c r="G28" s="83"/>
    </row>
    <row r="29" spans="4:7">
      <c r="D29" s="80"/>
      <c r="E29" s="83" t="s">
        <v>85</v>
      </c>
      <c r="F29" s="57" t="s">
        <v>56</v>
      </c>
      <c r="G29" s="83"/>
    </row>
    <row r="30" spans="4:7">
      <c r="D30" s="80"/>
      <c r="E30" s="83" t="s">
        <v>18</v>
      </c>
      <c r="F30" s="57" t="s">
        <v>19</v>
      </c>
      <c r="G30" s="83"/>
    </row>
    <row r="31" spans="4:7">
      <c r="D31" s="80"/>
      <c r="E31" s="91" t="s">
        <v>215</v>
      </c>
      <c r="F31" s="57"/>
      <c r="G31" s="146">
        <f>SUM(G26:G30)</f>
        <v>2.33</v>
      </c>
    </row>
    <row r="32" spans="4:7">
      <c r="D32" s="80"/>
      <c r="E32" s="98"/>
      <c r="F32" s="96"/>
      <c r="G32" s="97"/>
    </row>
    <row r="33" spans="4:7">
      <c r="D33" s="80"/>
      <c r="E33" s="91" t="s">
        <v>223</v>
      </c>
      <c r="F33" s="57"/>
      <c r="G33" s="84" t="s">
        <v>211</v>
      </c>
    </row>
    <row r="34" spans="4:7">
      <c r="D34" s="80"/>
      <c r="E34" s="83" t="s">
        <v>162</v>
      </c>
      <c r="F34" s="2" t="s">
        <v>163</v>
      </c>
      <c r="G34" s="87">
        <v>1.34</v>
      </c>
    </row>
    <row r="35" spans="4:7">
      <c r="D35" s="80"/>
      <c r="E35" s="177" t="s">
        <v>72</v>
      </c>
      <c r="F35" s="99" t="s">
        <v>73</v>
      </c>
      <c r="G35" s="90">
        <v>4.8600000000000003</v>
      </c>
    </row>
    <row r="36" spans="4:7">
      <c r="D36" s="80"/>
      <c r="E36" s="177" t="s">
        <v>23</v>
      </c>
      <c r="F36" s="57" t="s">
        <v>24</v>
      </c>
      <c r="G36" s="87">
        <v>1.68</v>
      </c>
    </row>
    <row r="37" spans="4:7">
      <c r="D37" s="80"/>
      <c r="E37" s="91" t="s">
        <v>215</v>
      </c>
      <c r="F37" s="57"/>
      <c r="G37" s="146">
        <f>SUM(G34:G36)</f>
        <v>7.88</v>
      </c>
    </row>
    <row r="38" spans="4:7">
      <c r="D38" s="80"/>
      <c r="E38" s="98"/>
      <c r="F38" s="96"/>
      <c r="G38" s="97"/>
    </row>
    <row r="39" spans="4:7">
      <c r="D39" s="80"/>
      <c r="E39" s="91" t="s">
        <v>225</v>
      </c>
      <c r="F39" s="57"/>
      <c r="G39" s="84" t="s">
        <v>211</v>
      </c>
    </row>
    <row r="40" spans="4:7">
      <c r="D40" s="80"/>
      <c r="E40" s="177" t="s">
        <v>27</v>
      </c>
      <c r="F40" s="57" t="s">
        <v>28</v>
      </c>
      <c r="G40" s="87">
        <v>0.75</v>
      </c>
    </row>
    <row r="41" spans="4:7">
      <c r="D41" s="80"/>
      <c r="E41" s="177" t="s">
        <v>74</v>
      </c>
      <c r="F41" s="57" t="s">
        <v>28</v>
      </c>
      <c r="G41" s="87">
        <v>1.71</v>
      </c>
    </row>
    <row r="42" spans="4:7">
      <c r="D42" s="80"/>
      <c r="E42" s="177" t="s">
        <v>51</v>
      </c>
      <c r="F42" s="57" t="s">
        <v>52</v>
      </c>
      <c r="G42" s="83"/>
    </row>
    <row r="43" spans="4:7" ht="28.8">
      <c r="D43" s="80"/>
      <c r="E43" s="177" t="s">
        <v>129</v>
      </c>
      <c r="F43" s="57" t="s">
        <v>130</v>
      </c>
      <c r="G43" s="83"/>
    </row>
    <row r="44" spans="4:7">
      <c r="D44" s="80"/>
      <c r="E44" s="177" t="s">
        <v>164</v>
      </c>
      <c r="F44" s="57" t="s">
        <v>165</v>
      </c>
      <c r="G44" s="83"/>
    </row>
    <row r="45" spans="4:7">
      <c r="D45" s="80"/>
      <c r="E45" s="177" t="s">
        <v>166</v>
      </c>
      <c r="F45" s="80" t="s">
        <v>167</v>
      </c>
      <c r="G45" s="83"/>
    </row>
    <row r="46" spans="4:7" ht="57.6">
      <c r="D46" s="80" t="s">
        <v>228</v>
      </c>
      <c r="E46" s="177" t="s">
        <v>175</v>
      </c>
      <c r="F46" s="57" t="s">
        <v>176</v>
      </c>
      <c r="G46" s="87">
        <v>1.62</v>
      </c>
    </row>
    <row r="47" spans="4:7" ht="86.4">
      <c r="D47" s="80" t="s">
        <v>229</v>
      </c>
      <c r="E47" s="177" t="s">
        <v>133</v>
      </c>
      <c r="F47" s="57" t="s">
        <v>134</v>
      </c>
      <c r="G47" s="87">
        <v>4.25</v>
      </c>
    </row>
    <row r="48" spans="4:7">
      <c r="D48" s="80"/>
      <c r="E48" s="91" t="s">
        <v>215</v>
      </c>
      <c r="F48" s="57"/>
      <c r="G48" s="84">
        <f>SUM(G39:G47)</f>
        <v>8.33</v>
      </c>
    </row>
    <row r="49" spans="4:7">
      <c r="D49" s="80"/>
      <c r="E49" s="98"/>
      <c r="F49" s="96"/>
      <c r="G49" s="97"/>
    </row>
    <row r="50" spans="4:7">
      <c r="D50" s="80"/>
      <c r="E50" s="91" t="s">
        <v>230</v>
      </c>
      <c r="F50" s="57"/>
      <c r="G50" s="84" t="s">
        <v>211</v>
      </c>
    </row>
    <row r="51" spans="4:7">
      <c r="D51" s="80"/>
      <c r="E51" s="83" t="s">
        <v>82</v>
      </c>
      <c r="F51" s="57" t="s">
        <v>56</v>
      </c>
      <c r="G51" s="83"/>
    </row>
    <row r="52" spans="4:7" ht="28.8">
      <c r="D52" s="80"/>
      <c r="E52" s="83" t="s">
        <v>13</v>
      </c>
      <c r="F52" s="57" t="s">
        <v>14</v>
      </c>
      <c r="G52" s="83"/>
    </row>
    <row r="53" spans="4:7">
      <c r="D53" s="80"/>
      <c r="E53" s="91" t="s">
        <v>215</v>
      </c>
      <c r="F53" s="57"/>
      <c r="G53" s="87"/>
    </row>
    <row r="54" spans="4:7">
      <c r="D54" s="80"/>
      <c r="E54" s="98"/>
      <c r="F54" s="96"/>
      <c r="G54" s="97"/>
    </row>
    <row r="55" spans="4:7">
      <c r="D55" s="80"/>
      <c r="E55" s="91" t="s">
        <v>232</v>
      </c>
      <c r="F55" s="57"/>
      <c r="G55" s="84" t="s">
        <v>211</v>
      </c>
    </row>
    <row r="56" spans="4:7">
      <c r="D56" s="80"/>
      <c r="E56" s="177" t="s">
        <v>90</v>
      </c>
      <c r="F56" s="99" t="s">
        <v>56</v>
      </c>
      <c r="G56" s="83"/>
    </row>
    <row r="57" spans="4:7">
      <c r="D57" s="80"/>
      <c r="E57" s="177" t="s">
        <v>88</v>
      </c>
      <c r="F57" s="57" t="s">
        <v>56</v>
      </c>
      <c r="G57" s="83"/>
    </row>
    <row r="58" spans="4:7">
      <c r="D58" s="80"/>
      <c r="E58" s="177" t="s">
        <v>16</v>
      </c>
      <c r="F58" s="57" t="s">
        <v>17</v>
      </c>
      <c r="G58" s="83"/>
    </row>
    <row r="59" spans="4:7">
      <c r="D59" s="80"/>
      <c r="E59" s="91" t="s">
        <v>215</v>
      </c>
      <c r="F59" s="83"/>
      <c r="G59" s="83"/>
    </row>
    <row r="60" spans="4:7">
      <c r="D60" s="80"/>
      <c r="E60" s="98"/>
      <c r="F60" s="98"/>
      <c r="G60" s="98"/>
    </row>
    <row r="61" spans="4:7">
      <c r="D61" s="80"/>
      <c r="E61" s="91" t="s">
        <v>233</v>
      </c>
      <c r="F61" s="57"/>
      <c r="G61" s="84" t="s">
        <v>211</v>
      </c>
    </row>
    <row r="62" spans="4:7" ht="57.6">
      <c r="D62" s="80" t="s">
        <v>236</v>
      </c>
      <c r="E62" s="177" t="s">
        <v>141</v>
      </c>
      <c r="F62" s="57" t="s">
        <v>142</v>
      </c>
      <c r="G62" s="83"/>
    </row>
    <row r="63" spans="4:7" ht="57.6">
      <c r="D63" s="80" t="s">
        <v>237</v>
      </c>
      <c r="E63" s="177" t="s">
        <v>143</v>
      </c>
      <c r="F63" s="57" t="s">
        <v>144</v>
      </c>
      <c r="G63" s="83"/>
    </row>
    <row r="64" spans="4:7">
      <c r="D64" s="80"/>
      <c r="E64" s="177" t="s">
        <v>79</v>
      </c>
      <c r="F64" s="57" t="s">
        <v>56</v>
      </c>
      <c r="G64" s="83"/>
    </row>
    <row r="65" spans="4:7">
      <c r="D65" s="80"/>
      <c r="E65" s="177" t="s">
        <v>70</v>
      </c>
      <c r="F65" s="101" t="s">
        <v>71</v>
      </c>
      <c r="G65" s="83"/>
    </row>
    <row r="66" spans="4:7">
      <c r="D66" s="80"/>
      <c r="E66" s="177" t="s">
        <v>99</v>
      </c>
      <c r="F66" s="57" t="s">
        <v>56</v>
      </c>
      <c r="G66" s="83"/>
    </row>
    <row r="67" spans="4:7" ht="28.8">
      <c r="D67" s="80"/>
      <c r="E67" s="177" t="s">
        <v>97</v>
      </c>
      <c r="F67" s="57" t="s">
        <v>98</v>
      </c>
      <c r="G67" s="83"/>
    </row>
    <row r="68" spans="4:7">
      <c r="D68" s="80"/>
      <c r="E68" s="177" t="s">
        <v>58</v>
      </c>
      <c r="F68" s="57" t="s">
        <v>238</v>
      </c>
      <c r="G68" s="83"/>
    </row>
    <row r="69" spans="4:7">
      <c r="D69" s="80"/>
      <c r="E69" s="177" t="s">
        <v>57</v>
      </c>
      <c r="F69" s="80" t="s">
        <v>238</v>
      </c>
      <c r="G69" s="83"/>
    </row>
    <row r="70" spans="4:7">
      <c r="D70" s="80"/>
      <c r="E70" s="91" t="s">
        <v>215</v>
      </c>
      <c r="F70" s="57"/>
      <c r="G70" s="87"/>
    </row>
    <row r="71" spans="4:7">
      <c r="D71" s="80"/>
      <c r="E71" s="92"/>
      <c r="F71" s="96"/>
      <c r="G71" s="97"/>
    </row>
    <row r="72" spans="4:7">
      <c r="D72" s="80"/>
      <c r="E72" s="91" t="s">
        <v>239</v>
      </c>
      <c r="F72" s="57"/>
      <c r="G72" s="84" t="s">
        <v>211</v>
      </c>
    </row>
    <row r="73" spans="4:7">
      <c r="D73" s="80"/>
      <c r="E73" s="177" t="s">
        <v>53</v>
      </c>
      <c r="F73" s="57" t="s">
        <v>54</v>
      </c>
      <c r="G73" s="83"/>
    </row>
    <row r="74" spans="4:7">
      <c r="D74" s="80"/>
      <c r="E74" s="177" t="s">
        <v>55</v>
      </c>
      <c r="F74" s="57" t="s">
        <v>56</v>
      </c>
      <c r="G74" s="83"/>
    </row>
    <row r="75" spans="4:7">
      <c r="D75" s="80"/>
      <c r="E75" s="177" t="s">
        <v>83</v>
      </c>
      <c r="F75" s="57" t="s">
        <v>56</v>
      </c>
      <c r="G75" s="83"/>
    </row>
    <row r="76" spans="4:7">
      <c r="D76" s="80"/>
      <c r="E76" s="177" t="s">
        <v>156</v>
      </c>
      <c r="F76" s="80" t="s">
        <v>157</v>
      </c>
      <c r="G76" s="83"/>
    </row>
    <row r="77" spans="4:7" ht="28.8">
      <c r="D77" s="80"/>
      <c r="E77" s="177" t="s">
        <v>241</v>
      </c>
      <c r="F77" s="2" t="s">
        <v>161</v>
      </c>
      <c r="G77" s="83"/>
    </row>
    <row r="78" spans="4:7" ht="43.2">
      <c r="D78" s="80" t="s">
        <v>228</v>
      </c>
      <c r="E78" s="83" t="s">
        <v>150</v>
      </c>
      <c r="F78" s="80" t="s">
        <v>151</v>
      </c>
      <c r="G78" s="86">
        <v>5.45</v>
      </c>
    </row>
    <row r="79" spans="4:7">
      <c r="D79" s="80"/>
      <c r="E79" s="91" t="s">
        <v>215</v>
      </c>
      <c r="F79" s="57"/>
      <c r="G79" s="146">
        <f>SUM(G72:G78)</f>
        <v>5.45</v>
      </c>
    </row>
    <row r="80" spans="4:7">
      <c r="D80" s="80"/>
      <c r="E80" s="98"/>
      <c r="F80" s="96"/>
      <c r="G80" s="97"/>
    </row>
    <row r="81" spans="4:7">
      <c r="D81" s="80"/>
      <c r="E81" s="91" t="s">
        <v>242</v>
      </c>
      <c r="F81" s="57"/>
      <c r="G81" s="84" t="s">
        <v>211</v>
      </c>
    </row>
    <row r="82" spans="4:7">
      <c r="D82" s="80"/>
      <c r="E82" s="177" t="s">
        <v>34</v>
      </c>
      <c r="F82" s="57" t="s">
        <v>35</v>
      </c>
      <c r="G82" s="83"/>
    </row>
    <row r="83" spans="4:7">
      <c r="D83" s="80"/>
      <c r="E83" s="177" t="s">
        <v>29</v>
      </c>
      <c r="F83" s="89" t="s">
        <v>30</v>
      </c>
      <c r="G83" s="83"/>
    </row>
    <row r="84" spans="4:7">
      <c r="D84" s="80"/>
      <c r="E84" s="177" t="s">
        <v>62</v>
      </c>
      <c r="F84" s="99" t="s">
        <v>63</v>
      </c>
      <c r="G84" s="83"/>
    </row>
    <row r="85" spans="4:7">
      <c r="D85" s="80"/>
      <c r="E85" s="177" t="s">
        <v>64</v>
      </c>
      <c r="F85" s="57" t="s">
        <v>65</v>
      </c>
      <c r="G85" s="83"/>
    </row>
    <row r="86" spans="4:7" ht="28.8">
      <c r="D86" s="80"/>
      <c r="E86" s="177" t="s">
        <v>21</v>
      </c>
      <c r="F86" s="57" t="s">
        <v>22</v>
      </c>
      <c r="G86" s="83"/>
    </row>
    <row r="87" spans="4:7" ht="86.4">
      <c r="D87" s="80" t="s">
        <v>245</v>
      </c>
      <c r="E87" s="83" t="s">
        <v>187</v>
      </c>
      <c r="F87" s="57" t="s">
        <v>188</v>
      </c>
      <c r="G87" s="83"/>
    </row>
    <row r="88" spans="4:7">
      <c r="D88" s="80"/>
      <c r="E88" s="83" t="s">
        <v>31</v>
      </c>
      <c r="F88" s="57" t="s">
        <v>32</v>
      </c>
      <c r="G88" s="83"/>
    </row>
    <row r="89" spans="4:7" ht="28.8">
      <c r="D89" s="80"/>
      <c r="E89" s="83" t="s">
        <v>48</v>
      </c>
      <c r="F89" s="99" t="s">
        <v>49</v>
      </c>
      <c r="G89" s="83"/>
    </row>
    <row r="90" spans="4:7">
      <c r="D90" s="80"/>
      <c r="E90" s="91" t="s">
        <v>215</v>
      </c>
      <c r="F90" s="57"/>
      <c r="G90" s="87"/>
    </row>
    <row r="91" spans="4:7">
      <c r="D91" s="80"/>
      <c r="E91" s="98"/>
      <c r="F91" s="96"/>
      <c r="G91" s="97"/>
    </row>
    <row r="92" spans="4:7" ht="28.8">
      <c r="D92" s="80"/>
      <c r="E92" s="91" t="s">
        <v>246</v>
      </c>
      <c r="F92" s="103" t="s">
        <v>247</v>
      </c>
      <c r="G92" s="83"/>
    </row>
    <row r="93" spans="4:7">
      <c r="D93" s="80"/>
      <c r="E93" s="177" t="s">
        <v>121</v>
      </c>
      <c r="F93" s="57" t="s">
        <v>122</v>
      </c>
      <c r="G93" s="83"/>
    </row>
    <row r="94" spans="4:7">
      <c r="D94" s="80"/>
      <c r="E94" s="177" t="s">
        <v>44</v>
      </c>
      <c r="F94" s="57" t="s">
        <v>45</v>
      </c>
      <c r="G94" s="83"/>
    </row>
    <row r="95" spans="4:7">
      <c r="D95" s="80"/>
      <c r="E95" s="177" t="s">
        <v>47</v>
      </c>
      <c r="F95" s="57" t="s">
        <v>45</v>
      </c>
      <c r="G95" s="87">
        <v>0.75</v>
      </c>
    </row>
    <row r="96" spans="4:7">
      <c r="D96" s="80"/>
      <c r="E96" s="83"/>
      <c r="F96" s="84" t="s">
        <v>250</v>
      </c>
      <c r="G96" s="83"/>
    </row>
    <row r="97" spans="4:7">
      <c r="D97" s="80"/>
      <c r="E97" s="83" t="s">
        <v>68</v>
      </c>
      <c r="F97" s="57" t="s">
        <v>69</v>
      </c>
      <c r="G97" s="87">
        <v>0.66</v>
      </c>
    </row>
    <row r="98" spans="4:7" ht="57.6">
      <c r="D98" s="80" t="s">
        <v>251</v>
      </c>
      <c r="E98" s="177" t="s">
        <v>136</v>
      </c>
      <c r="F98" s="57" t="s">
        <v>252</v>
      </c>
      <c r="G98" s="83"/>
    </row>
    <row r="99" spans="4:7" ht="57.6">
      <c r="D99" s="80" t="s">
        <v>253</v>
      </c>
      <c r="E99" s="177" t="s">
        <v>139</v>
      </c>
      <c r="F99" s="57" t="s">
        <v>254</v>
      </c>
      <c r="G99" s="83"/>
    </row>
    <row r="100" spans="4:7">
      <c r="D100" s="80"/>
      <c r="E100" s="83"/>
      <c r="F100" s="84" t="s">
        <v>255</v>
      </c>
      <c r="G100" s="83"/>
    </row>
    <row r="101" spans="4:7" ht="57.6">
      <c r="D101" s="80" t="s">
        <v>256</v>
      </c>
      <c r="E101" s="177" t="s">
        <v>145</v>
      </c>
      <c r="F101" s="80" t="s">
        <v>257</v>
      </c>
      <c r="G101" s="104">
        <v>2.0699999999999998</v>
      </c>
    </row>
    <row r="102" spans="4:7">
      <c r="D102" s="80"/>
      <c r="E102" s="91" t="s">
        <v>215</v>
      </c>
      <c r="F102" s="83"/>
      <c r="G102" s="84">
        <f>SUM(G93:G101)</f>
        <v>3.48</v>
      </c>
    </row>
    <row r="103" spans="4:7">
      <c r="D103" s="80"/>
      <c r="E103" s="98"/>
      <c r="F103" s="98"/>
      <c r="G103" s="98"/>
    </row>
    <row r="104" spans="4:7">
      <c r="D104" s="80"/>
      <c r="E104" s="91" t="s">
        <v>258</v>
      </c>
      <c r="F104" s="83"/>
      <c r="G104" s="84" t="s">
        <v>211</v>
      </c>
    </row>
    <row r="105" spans="4:7">
      <c r="D105" s="80"/>
      <c r="E105" s="177" t="s">
        <v>81</v>
      </c>
      <c r="F105" s="57" t="s">
        <v>56</v>
      </c>
      <c r="G105" s="87">
        <v>23.42</v>
      </c>
    </row>
    <row r="106" spans="4:7" ht="43.2">
      <c r="D106" s="80" t="s">
        <v>228</v>
      </c>
      <c r="E106" s="177" t="s">
        <v>148</v>
      </c>
      <c r="F106" s="80" t="s">
        <v>149</v>
      </c>
      <c r="G106" s="87">
        <v>15</v>
      </c>
    </row>
    <row r="107" spans="4:7">
      <c r="D107" s="80"/>
      <c r="E107" s="177" t="s">
        <v>168</v>
      </c>
      <c r="F107" s="57" t="s">
        <v>169</v>
      </c>
      <c r="G107" s="83"/>
    </row>
    <row r="108" spans="4:7">
      <c r="D108" s="80"/>
      <c r="E108" s="177" t="s">
        <v>170</v>
      </c>
      <c r="F108" s="57" t="s">
        <v>169</v>
      </c>
      <c r="G108" s="83"/>
    </row>
    <row r="109" spans="4:7">
      <c r="D109" s="80"/>
      <c r="E109" s="177" t="s">
        <v>107</v>
      </c>
      <c r="F109" s="57" t="s">
        <v>108</v>
      </c>
      <c r="G109" s="87">
        <v>3.46</v>
      </c>
    </row>
    <row r="110" spans="4:7">
      <c r="D110" s="80"/>
      <c r="E110" s="177" t="s">
        <v>77</v>
      </c>
      <c r="F110" s="89" t="s">
        <v>78</v>
      </c>
      <c r="G110" s="87">
        <v>4.9000000000000004</v>
      </c>
    </row>
    <row r="111" spans="4:7">
      <c r="D111" s="80"/>
      <c r="E111" s="178" t="s">
        <v>215</v>
      </c>
      <c r="F111" s="83"/>
      <c r="G111" s="146">
        <f>SUM(G105:G109)</f>
        <v>41.88</v>
      </c>
    </row>
    <row r="112" spans="4:7">
      <c r="D112" s="80"/>
      <c r="E112" s="98"/>
      <c r="F112" s="98"/>
      <c r="G112" s="98"/>
    </row>
    <row r="113" spans="4:7">
      <c r="D113" s="80"/>
      <c r="E113" s="91" t="s">
        <v>260</v>
      </c>
      <c r="F113" s="83"/>
      <c r="G113" s="84" t="s">
        <v>211</v>
      </c>
    </row>
    <row r="114" spans="4:7" ht="28.8">
      <c r="D114" s="80"/>
      <c r="E114" s="83" t="s">
        <v>100</v>
      </c>
      <c r="F114" s="101" t="s">
        <v>101</v>
      </c>
      <c r="G114" s="87">
        <v>1.9</v>
      </c>
    </row>
    <row r="115" spans="4:7" ht="28.8">
      <c r="D115" s="80"/>
      <c r="E115" s="177" t="s">
        <v>86</v>
      </c>
      <c r="F115" s="57" t="s">
        <v>87</v>
      </c>
      <c r="G115" s="87">
        <v>12.77</v>
      </c>
    </row>
    <row r="116" spans="4:7">
      <c r="D116" s="80"/>
      <c r="E116" s="177" t="s">
        <v>75</v>
      </c>
      <c r="F116" s="57" t="s">
        <v>76</v>
      </c>
      <c r="G116" s="87">
        <v>4.29</v>
      </c>
    </row>
    <row r="117" spans="4:7">
      <c r="D117" s="80"/>
      <c r="E117" s="91" t="s">
        <v>215</v>
      </c>
      <c r="F117" s="101"/>
      <c r="G117" s="105">
        <f>SUM(G114:G116)</f>
        <v>18.96</v>
      </c>
    </row>
    <row r="118" spans="4:7">
      <c r="D118" s="80"/>
      <c r="E118" s="98"/>
      <c r="F118" s="98"/>
      <c r="G118" s="98"/>
    </row>
    <row r="119" spans="4:7">
      <c r="D119" s="80"/>
      <c r="E119" s="91" t="s">
        <v>261</v>
      </c>
      <c r="F119" s="83"/>
      <c r="G119" s="83"/>
    </row>
    <row r="120" spans="4:7">
      <c r="D120" s="80"/>
      <c r="E120" s="177" t="s">
        <v>38</v>
      </c>
      <c r="F120" s="57" t="s">
        <v>39</v>
      </c>
      <c r="G120" s="87">
        <v>6.8</v>
      </c>
    </row>
    <row r="121" spans="4:7">
      <c r="D121" s="80"/>
      <c r="E121" s="177" t="s">
        <v>109</v>
      </c>
      <c r="F121" s="57" t="s">
        <v>110</v>
      </c>
      <c r="G121" s="87">
        <v>1.81</v>
      </c>
    </row>
    <row r="122" spans="4:7">
      <c r="D122" s="80"/>
      <c r="E122" s="177" t="s">
        <v>111</v>
      </c>
      <c r="F122" s="57" t="s">
        <v>112</v>
      </c>
      <c r="G122" s="87">
        <v>2.87</v>
      </c>
    </row>
    <row r="123" spans="4:7" ht="43.2">
      <c r="D123" s="80"/>
      <c r="E123" s="177" t="s">
        <v>116</v>
      </c>
      <c r="F123" s="89" t="s">
        <v>117</v>
      </c>
      <c r="G123" s="87">
        <v>1.03</v>
      </c>
    </row>
    <row r="124" spans="4:7">
      <c r="D124" s="80"/>
      <c r="E124" s="177" t="s">
        <v>119</v>
      </c>
      <c r="F124" s="57" t="s">
        <v>120</v>
      </c>
      <c r="G124" s="87">
        <v>1.21</v>
      </c>
    </row>
    <row r="125" spans="4:7">
      <c r="D125" s="80"/>
      <c r="E125" s="177" t="s">
        <v>131</v>
      </c>
      <c r="F125" s="99" t="s">
        <v>132</v>
      </c>
      <c r="G125" s="87">
        <v>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3" sqref="B3"/>
    </sheetView>
  </sheetViews>
  <sheetFormatPr defaultRowHeight="14.4"/>
  <sheetData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workbookViewId="0">
      <selection activeCell="H18" sqref="H18"/>
    </sheetView>
  </sheetViews>
  <sheetFormatPr defaultRowHeight="14.4"/>
  <cols>
    <col min="2" max="2" width="20.5546875" bestFit="1" customWidth="1"/>
  </cols>
  <sheetData>
    <row r="1" spans="1:12">
      <c r="A1" s="140" t="s">
        <v>301</v>
      </c>
      <c r="B1" s="140" t="s">
        <v>275</v>
      </c>
      <c r="C1" s="140" t="s">
        <v>215</v>
      </c>
      <c r="D1" s="140" t="s">
        <v>302</v>
      </c>
      <c r="F1" t="s">
        <v>313</v>
      </c>
      <c r="G1" t="s">
        <v>314</v>
      </c>
      <c r="H1" t="s">
        <v>315</v>
      </c>
    </row>
    <row r="2" spans="1:12">
      <c r="A2" s="140" t="s">
        <v>292</v>
      </c>
      <c r="B2" t="s">
        <v>246</v>
      </c>
      <c r="C2">
        <v>3</v>
      </c>
      <c r="D2" s="140" t="s">
        <v>280</v>
      </c>
      <c r="F2">
        <f>0.5*650</f>
        <v>325</v>
      </c>
      <c r="G2">
        <f>2*700</f>
        <v>1400</v>
      </c>
    </row>
    <row r="3" spans="1:12" ht="15.6">
      <c r="A3" s="140" t="s">
        <v>293</v>
      </c>
      <c r="B3" t="s">
        <v>246</v>
      </c>
      <c r="C3">
        <v>2.1</v>
      </c>
      <c r="D3" s="140" t="s">
        <v>268</v>
      </c>
      <c r="E3" s="140" t="s">
        <v>280</v>
      </c>
      <c r="F3" s="139">
        <f>0.5*650</f>
        <v>325</v>
      </c>
      <c r="G3" s="141"/>
      <c r="K3">
        <f>+F16/L3</f>
        <v>4.75</v>
      </c>
      <c r="L3">
        <v>650</v>
      </c>
    </row>
    <row r="4" spans="1:12" ht="15.6">
      <c r="A4" s="140" t="s">
        <v>295</v>
      </c>
      <c r="B4" s="140" t="s">
        <v>296</v>
      </c>
      <c r="C4">
        <v>2</v>
      </c>
      <c r="F4">
        <f>0.75*650</f>
        <v>487.5</v>
      </c>
      <c r="G4" s="141">
        <v>1000</v>
      </c>
      <c r="K4">
        <f>+G16/L4</f>
        <v>8.4285714285714288</v>
      </c>
      <c r="L4">
        <v>700</v>
      </c>
    </row>
    <row r="5" spans="1:12" ht="15.6">
      <c r="A5" s="140" t="s">
        <v>294</v>
      </c>
      <c r="B5" s="140" t="s">
        <v>296</v>
      </c>
      <c r="G5" s="141"/>
    </row>
    <row r="6" spans="1:12" ht="15.6">
      <c r="A6" s="140" t="s">
        <v>297</v>
      </c>
      <c r="B6" s="140" t="s">
        <v>299</v>
      </c>
      <c r="C6">
        <v>0</v>
      </c>
      <c r="G6" s="141"/>
    </row>
    <row r="7" spans="1:12" ht="15.6">
      <c r="A7" s="140" t="s">
        <v>298</v>
      </c>
      <c r="B7" s="140" t="s">
        <v>300</v>
      </c>
      <c r="C7">
        <v>2</v>
      </c>
      <c r="F7">
        <v>650</v>
      </c>
      <c r="G7" s="141">
        <v>650</v>
      </c>
    </row>
    <row r="8" spans="1:12" ht="15.6">
      <c r="A8" s="140" t="s">
        <v>303</v>
      </c>
      <c r="B8" s="140" t="s">
        <v>304</v>
      </c>
      <c r="C8">
        <v>1</v>
      </c>
      <c r="F8">
        <f>0.5*650</f>
        <v>325</v>
      </c>
      <c r="G8" s="141">
        <v>750</v>
      </c>
    </row>
    <row r="9" spans="1:12" ht="15.6">
      <c r="A9" s="140" t="s">
        <v>305</v>
      </c>
      <c r="B9" t="s">
        <v>310</v>
      </c>
      <c r="C9">
        <v>7</v>
      </c>
      <c r="F9">
        <v>650</v>
      </c>
      <c r="G9" s="141">
        <v>1400</v>
      </c>
    </row>
    <row r="10" spans="1:12" ht="15.6">
      <c r="A10" s="140" t="s">
        <v>306</v>
      </c>
      <c r="B10" t="s">
        <v>310</v>
      </c>
      <c r="G10" s="141"/>
    </row>
    <row r="11" spans="1:12">
      <c r="A11" s="140" t="s">
        <v>307</v>
      </c>
      <c r="B11" t="s">
        <v>310</v>
      </c>
    </row>
    <row r="12" spans="1:12">
      <c r="A12" s="140" t="s">
        <v>308</v>
      </c>
      <c r="B12" t="s">
        <v>309</v>
      </c>
    </row>
    <row r="13" spans="1:12">
      <c r="A13" s="140" t="s">
        <v>311</v>
      </c>
      <c r="B13" s="140" t="s">
        <v>312</v>
      </c>
      <c r="C13">
        <v>2</v>
      </c>
      <c r="F13">
        <v>325</v>
      </c>
      <c r="G13">
        <v>700</v>
      </c>
    </row>
    <row r="16" spans="1:12">
      <c r="C16">
        <f>SUM(C2:C13)</f>
        <v>19.100000000000001</v>
      </c>
      <c r="F16" s="139">
        <f t="shared" ref="F16:G16" si="0">SUM(F2:F13)</f>
        <v>3087.5</v>
      </c>
      <c r="G16" s="139">
        <f t="shared" si="0"/>
        <v>5900</v>
      </c>
      <c r="H16">
        <f>SUM(+F16*0.2)+(+G16*0.1)</f>
        <v>1207.5</v>
      </c>
    </row>
    <row r="19" spans="6:6">
      <c r="F19">
        <f>+F16+G16+H16</f>
        <v>10195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Q1000"/>
  <sheetViews>
    <sheetView topLeftCell="A79" workbookViewId="0">
      <selection activeCell="B114" sqref="B114"/>
    </sheetView>
  </sheetViews>
  <sheetFormatPr defaultColWidth="14.44140625" defaultRowHeight="15" customHeight="1"/>
  <cols>
    <col min="1" max="1" width="24.5546875" style="80" customWidth="1"/>
    <col min="2" max="2" width="20.109375" customWidth="1"/>
    <col min="3" max="3" width="20.109375" style="267" customWidth="1"/>
    <col min="4" max="4" width="25.109375" customWidth="1"/>
    <col min="5" max="5" width="10.33203125" customWidth="1"/>
    <col min="6" max="6" width="7.6640625" customWidth="1"/>
    <col min="7" max="8" width="14.44140625" customWidth="1"/>
    <col min="9" max="9" width="8.88671875" customWidth="1"/>
    <col min="10" max="10" width="15.88671875" bestFit="1" customWidth="1"/>
    <col min="11" max="11" width="8.21875" bestFit="1" customWidth="1"/>
    <col min="12" max="12" width="7.5546875" customWidth="1"/>
  </cols>
  <sheetData>
    <row r="1" spans="1:14" thickBot="1">
      <c r="A1" s="284" t="s">
        <v>204</v>
      </c>
      <c r="B1" s="269"/>
      <c r="C1" s="269"/>
      <c r="D1" s="269"/>
      <c r="E1" s="269"/>
      <c r="F1" s="269"/>
      <c r="G1" s="269"/>
      <c r="H1" s="269"/>
      <c r="I1" s="269"/>
    </row>
    <row r="2" spans="1:14" ht="86.4">
      <c r="A2" s="80" t="s">
        <v>205</v>
      </c>
      <c r="B2" s="81" t="s">
        <v>1</v>
      </c>
      <c r="C2" s="81"/>
      <c r="D2" s="82" t="s">
        <v>2</v>
      </c>
      <c r="E2" s="82" t="s">
        <v>206</v>
      </c>
      <c r="F2" s="82" t="s">
        <v>207</v>
      </c>
      <c r="G2" s="82" t="s">
        <v>208</v>
      </c>
      <c r="H2" s="83"/>
      <c r="I2" s="84" t="s">
        <v>209</v>
      </c>
      <c r="J2" s="133" t="s">
        <v>464</v>
      </c>
      <c r="K2" s="134" t="s">
        <v>265</v>
      </c>
      <c r="L2" s="293" t="s">
        <v>465</v>
      </c>
      <c r="M2" s="293" t="s">
        <v>470</v>
      </c>
      <c r="N2" s="293" t="s">
        <v>467</v>
      </c>
    </row>
    <row r="3" spans="1:14" ht="14.4">
      <c r="B3" s="85" t="s">
        <v>210</v>
      </c>
      <c r="C3" s="85"/>
      <c r="D3" s="57"/>
      <c r="E3" s="79" t="s">
        <v>211</v>
      </c>
      <c r="F3" s="84"/>
      <c r="G3" s="84" t="s">
        <v>212</v>
      </c>
      <c r="H3" s="83"/>
      <c r="I3" s="86"/>
      <c r="J3" s="135"/>
      <c r="K3" s="136"/>
    </row>
    <row r="4" spans="1:14" ht="14.4">
      <c r="B4" s="209" t="s">
        <v>66</v>
      </c>
      <c r="C4" s="135" t="s">
        <v>384</v>
      </c>
      <c r="D4" s="57" t="s">
        <v>67</v>
      </c>
      <c r="E4" s="87">
        <v>5.2</v>
      </c>
      <c r="F4" s="88">
        <v>1</v>
      </c>
      <c r="G4" s="87"/>
      <c r="H4" s="83"/>
      <c r="I4" s="86"/>
      <c r="J4" s="289" t="s">
        <v>384</v>
      </c>
      <c r="K4" s="136">
        <v>1</v>
      </c>
      <c r="L4">
        <v>1</v>
      </c>
      <c r="M4" s="267"/>
    </row>
    <row r="5" spans="1:14" ht="14.4">
      <c r="B5" s="209" t="s">
        <v>40</v>
      </c>
      <c r="C5" s="135" t="s">
        <v>384</v>
      </c>
      <c r="D5" s="57" t="s">
        <v>213</v>
      </c>
      <c r="E5" s="87">
        <v>0.25</v>
      </c>
      <c r="F5" s="88">
        <v>1</v>
      </c>
      <c r="G5" s="87"/>
      <c r="H5" s="83"/>
      <c r="I5" s="86"/>
      <c r="J5" s="289" t="s">
        <v>384</v>
      </c>
      <c r="K5" s="136">
        <v>1</v>
      </c>
      <c r="L5">
        <v>1</v>
      </c>
      <c r="M5" s="267"/>
    </row>
    <row r="6" spans="1:14" ht="14.4">
      <c r="B6" s="209" t="s">
        <v>214</v>
      </c>
      <c r="C6" s="135" t="s">
        <v>384</v>
      </c>
      <c r="D6" s="57" t="s">
        <v>26</v>
      </c>
      <c r="E6" s="87">
        <v>2.38</v>
      </c>
      <c r="F6" s="88">
        <v>1</v>
      </c>
      <c r="G6" s="87"/>
      <c r="H6" s="83"/>
      <c r="I6" s="86"/>
      <c r="J6" s="289" t="s">
        <v>384</v>
      </c>
      <c r="K6" s="136">
        <v>1</v>
      </c>
      <c r="L6">
        <v>1</v>
      </c>
      <c r="M6" s="267"/>
    </row>
    <row r="7" spans="1:14" ht="28.8">
      <c r="B7" s="209" t="s">
        <v>10</v>
      </c>
      <c r="C7" s="135" t="s">
        <v>385</v>
      </c>
      <c r="D7" s="57" t="s">
        <v>11</v>
      </c>
      <c r="E7" s="83"/>
      <c r="F7" s="87"/>
      <c r="G7" s="87">
        <v>3.79</v>
      </c>
      <c r="H7" s="83"/>
      <c r="I7" s="86"/>
      <c r="J7" s="290" t="s">
        <v>385</v>
      </c>
      <c r="K7" s="136">
        <v>1</v>
      </c>
      <c r="M7" s="267">
        <v>1</v>
      </c>
    </row>
    <row r="8" spans="1:14" ht="14.4">
      <c r="B8" s="209" t="s">
        <v>42</v>
      </c>
      <c r="C8" s="135" t="s">
        <v>385</v>
      </c>
      <c r="D8" s="57" t="s">
        <v>43</v>
      </c>
      <c r="E8" s="83"/>
      <c r="F8" s="87"/>
      <c r="G8" s="87">
        <v>0.1</v>
      </c>
      <c r="H8" s="83"/>
      <c r="I8" s="86"/>
      <c r="J8" s="290" t="s">
        <v>385</v>
      </c>
      <c r="K8" s="136">
        <v>1</v>
      </c>
      <c r="M8" s="267">
        <v>1</v>
      </c>
    </row>
    <row r="9" spans="1:14" ht="28.8">
      <c r="B9" s="209" t="s">
        <v>59</v>
      </c>
      <c r="C9" s="135" t="s">
        <v>385</v>
      </c>
      <c r="D9" s="57" t="s">
        <v>60</v>
      </c>
      <c r="E9" s="87">
        <v>4.3</v>
      </c>
      <c r="F9" s="86">
        <v>1</v>
      </c>
      <c r="G9" s="83"/>
      <c r="H9" s="83"/>
      <c r="I9" s="86"/>
      <c r="J9" s="290" t="s">
        <v>385</v>
      </c>
      <c r="K9" s="136">
        <v>1</v>
      </c>
      <c r="M9" s="267">
        <v>1</v>
      </c>
    </row>
    <row r="10" spans="1:14" ht="14.4">
      <c r="B10" s="209" t="s">
        <v>36</v>
      </c>
      <c r="C10" s="135" t="s">
        <v>465</v>
      </c>
      <c r="D10" s="57" t="s">
        <v>37</v>
      </c>
      <c r="E10" s="87">
        <v>1.36</v>
      </c>
      <c r="F10" s="86">
        <v>1</v>
      </c>
      <c r="G10" s="83"/>
      <c r="H10" s="83"/>
      <c r="I10" s="86"/>
      <c r="J10" s="289" t="s">
        <v>465</v>
      </c>
      <c r="K10" s="136">
        <v>1</v>
      </c>
      <c r="L10">
        <v>1</v>
      </c>
      <c r="M10" s="267"/>
    </row>
    <row r="11" spans="1:14" ht="14.4">
      <c r="B11" s="209" t="s">
        <v>95</v>
      </c>
      <c r="C11" s="135" t="s">
        <v>465</v>
      </c>
      <c r="D11" s="89" t="s">
        <v>96</v>
      </c>
      <c r="E11" s="90">
        <v>1</v>
      </c>
      <c r="F11" s="86">
        <v>1</v>
      </c>
      <c r="G11" s="83"/>
      <c r="H11" s="83"/>
      <c r="I11" s="86"/>
      <c r="J11" s="289" t="s">
        <v>465</v>
      </c>
      <c r="K11" s="136">
        <v>1</v>
      </c>
      <c r="L11">
        <v>1</v>
      </c>
      <c r="M11" s="267"/>
    </row>
    <row r="12" spans="1:14" ht="14.4">
      <c r="B12" s="91" t="s">
        <v>215</v>
      </c>
      <c r="C12" s="91"/>
      <c r="D12" s="57"/>
      <c r="E12" s="79">
        <f>SUM(E4:E11)</f>
        <v>14.489999999999998</v>
      </c>
      <c r="F12" s="84"/>
      <c r="G12" s="79">
        <f>SUM(G4:G11)</f>
        <v>3.89</v>
      </c>
      <c r="H12" s="83"/>
      <c r="I12" s="86">
        <v>1</v>
      </c>
      <c r="J12" s="135"/>
      <c r="K12" s="136"/>
    </row>
    <row r="13" spans="1:14" ht="5.25" customHeight="1">
      <c r="B13" s="92"/>
      <c r="C13" s="92"/>
      <c r="D13" s="92"/>
      <c r="E13" s="92"/>
      <c r="F13" s="93"/>
      <c r="G13" s="92"/>
      <c r="H13" s="92"/>
      <c r="I13" s="94"/>
      <c r="J13" s="135"/>
      <c r="K13" s="136"/>
      <c r="M13">
        <f>+J13</f>
        <v>0</v>
      </c>
    </row>
    <row r="14" spans="1:14" ht="43.2">
      <c r="B14" s="91" t="s">
        <v>216</v>
      </c>
      <c r="C14" s="91"/>
      <c r="D14" s="57"/>
      <c r="E14" s="84" t="s">
        <v>211</v>
      </c>
      <c r="F14" s="95"/>
      <c r="G14" s="95" t="s">
        <v>217</v>
      </c>
      <c r="H14" s="83"/>
      <c r="I14" s="86"/>
      <c r="J14" s="135"/>
      <c r="K14" s="136"/>
    </row>
    <row r="15" spans="1:14" ht="14.4">
      <c r="B15" s="209" t="s">
        <v>123</v>
      </c>
      <c r="C15" s="135" t="s">
        <v>384</v>
      </c>
      <c r="D15" s="57" t="s">
        <v>124</v>
      </c>
      <c r="E15" s="83"/>
      <c r="F15" s="87"/>
      <c r="G15" s="87">
        <v>1.04</v>
      </c>
      <c r="H15" s="83"/>
      <c r="I15" s="86"/>
      <c r="J15" s="289" t="s">
        <v>384</v>
      </c>
      <c r="K15" s="136">
        <v>1</v>
      </c>
      <c r="L15">
        <v>1</v>
      </c>
      <c r="M15" s="267"/>
    </row>
    <row r="16" spans="1:14" ht="14.4">
      <c r="B16" s="209" t="s">
        <v>126</v>
      </c>
      <c r="C16" s="135" t="s">
        <v>465</v>
      </c>
      <c r="D16" s="57" t="s">
        <v>124</v>
      </c>
      <c r="E16" s="83"/>
      <c r="F16" s="87"/>
      <c r="G16" s="87">
        <v>1.57</v>
      </c>
      <c r="H16" s="83"/>
      <c r="I16" s="86"/>
      <c r="J16" s="289" t="s">
        <v>465</v>
      </c>
      <c r="K16" s="136">
        <v>1</v>
      </c>
      <c r="L16">
        <v>1</v>
      </c>
      <c r="M16" s="267"/>
    </row>
    <row r="17" spans="1:14" ht="14.4">
      <c r="B17" s="209" t="s">
        <v>127</v>
      </c>
      <c r="C17" s="135" t="s">
        <v>465</v>
      </c>
      <c r="D17" s="57" t="s">
        <v>124</v>
      </c>
      <c r="E17" s="83"/>
      <c r="F17" s="87"/>
      <c r="G17" s="87">
        <v>1.05</v>
      </c>
      <c r="H17" s="83"/>
      <c r="I17" s="86"/>
      <c r="J17" s="289" t="s">
        <v>465</v>
      </c>
      <c r="K17" s="136">
        <v>1</v>
      </c>
      <c r="L17">
        <v>1</v>
      </c>
      <c r="M17" s="267"/>
    </row>
    <row r="18" spans="1:14" ht="14.4">
      <c r="B18" s="209" t="s">
        <v>128</v>
      </c>
      <c r="C18" s="135" t="s">
        <v>465</v>
      </c>
      <c r="D18" s="57" t="s">
        <v>56</v>
      </c>
      <c r="E18" s="87">
        <v>2.66</v>
      </c>
      <c r="F18" s="86">
        <v>1</v>
      </c>
      <c r="G18" s="84"/>
      <c r="H18" s="83"/>
      <c r="I18" s="86"/>
      <c r="J18" s="289" t="s">
        <v>465</v>
      </c>
      <c r="K18" s="136">
        <v>1</v>
      </c>
      <c r="L18">
        <v>1</v>
      </c>
      <c r="M18" s="267"/>
    </row>
    <row r="19" spans="1:14" ht="14.4">
      <c r="B19" s="209" t="s">
        <v>80</v>
      </c>
      <c r="C19" s="135" t="s">
        <v>465</v>
      </c>
      <c r="D19" s="57" t="s">
        <v>56</v>
      </c>
      <c r="E19" s="83"/>
      <c r="F19" s="87"/>
      <c r="G19" s="87">
        <v>17.149999999999999</v>
      </c>
      <c r="H19" s="83"/>
      <c r="I19" s="86"/>
      <c r="J19" s="289" t="s">
        <v>465</v>
      </c>
      <c r="K19" s="136">
        <v>1</v>
      </c>
      <c r="L19">
        <v>1</v>
      </c>
      <c r="M19" s="267"/>
    </row>
    <row r="20" spans="1:14" ht="14.4">
      <c r="B20" s="209" t="s">
        <v>102</v>
      </c>
      <c r="C20" s="135" t="s">
        <v>465</v>
      </c>
      <c r="D20" s="57" t="s">
        <v>103</v>
      </c>
      <c r="E20" s="83"/>
      <c r="F20" s="87"/>
      <c r="G20" s="87">
        <v>8.5299999999999994</v>
      </c>
      <c r="H20" s="83"/>
      <c r="I20" s="86"/>
      <c r="J20" s="289" t="s">
        <v>465</v>
      </c>
      <c r="K20" s="136">
        <v>1</v>
      </c>
      <c r="L20">
        <v>1</v>
      </c>
      <c r="M20" s="267"/>
    </row>
    <row r="21" spans="1:14" ht="15.75" customHeight="1">
      <c r="A21" s="80" t="s">
        <v>461</v>
      </c>
      <c r="B21" s="209" t="s">
        <v>93</v>
      </c>
      <c r="C21" s="135" t="s">
        <v>465</v>
      </c>
      <c r="D21" s="57" t="s">
        <v>94</v>
      </c>
      <c r="E21" s="83"/>
      <c r="F21" s="87"/>
      <c r="G21" s="87">
        <v>1.48</v>
      </c>
      <c r="H21" s="83"/>
      <c r="I21" s="86"/>
      <c r="J21" s="289" t="s">
        <v>465</v>
      </c>
      <c r="K21" s="136">
        <v>1</v>
      </c>
      <c r="L21">
        <v>1</v>
      </c>
      <c r="M21" s="267"/>
    </row>
    <row r="22" spans="1:14" ht="15.75" customHeight="1">
      <c r="A22" s="80" t="s">
        <v>173</v>
      </c>
      <c r="B22" s="209" t="s">
        <v>218</v>
      </c>
      <c r="C22" s="135" t="s">
        <v>407</v>
      </c>
      <c r="D22" s="57" t="s">
        <v>219</v>
      </c>
      <c r="E22" s="83"/>
      <c r="F22" s="87"/>
      <c r="G22" s="87">
        <v>3.57</v>
      </c>
      <c r="H22" s="83"/>
      <c r="I22" s="86"/>
      <c r="J22" s="292" t="s">
        <v>407</v>
      </c>
      <c r="K22" s="136">
        <v>3</v>
      </c>
      <c r="M22" s="267"/>
      <c r="N22">
        <v>1</v>
      </c>
    </row>
    <row r="23" spans="1:14" ht="15.75" customHeight="1">
      <c r="B23" s="91" t="s">
        <v>215</v>
      </c>
      <c r="C23" s="91"/>
      <c r="D23" s="57"/>
      <c r="E23" s="79">
        <f>SUM(E15:E22)</f>
        <v>2.66</v>
      </c>
      <c r="F23" s="84"/>
      <c r="G23" s="79">
        <f>SUM(G15:G22)</f>
        <v>34.389999999999993</v>
      </c>
      <c r="H23" s="83"/>
      <c r="I23" s="86">
        <v>1</v>
      </c>
      <c r="J23" s="135"/>
      <c r="K23" s="136"/>
    </row>
    <row r="24" spans="1:14" ht="4.5" customHeight="1">
      <c r="B24" s="92"/>
      <c r="C24" s="92"/>
      <c r="D24" s="96"/>
      <c r="E24" s="97"/>
      <c r="F24" s="94"/>
      <c r="G24" s="98"/>
      <c r="H24" s="98"/>
      <c r="I24" s="94"/>
      <c r="J24" s="135"/>
      <c r="K24" s="136"/>
      <c r="M24">
        <f>+J24</f>
        <v>0</v>
      </c>
    </row>
    <row r="25" spans="1:14" ht="15.75" customHeight="1">
      <c r="B25" s="91" t="s">
        <v>220</v>
      </c>
      <c r="C25" s="91"/>
      <c r="D25" s="57"/>
      <c r="E25" s="84" t="s">
        <v>211</v>
      </c>
      <c r="F25" s="84"/>
      <c r="G25" s="91" t="s">
        <v>221</v>
      </c>
      <c r="H25" s="83"/>
      <c r="I25" s="86"/>
      <c r="J25" s="135"/>
      <c r="K25" s="136"/>
    </row>
    <row r="26" spans="1:14" ht="15.75" customHeight="1">
      <c r="B26" s="264" t="s">
        <v>222</v>
      </c>
      <c r="C26" s="135" t="s">
        <v>465</v>
      </c>
      <c r="D26" s="10" t="s">
        <v>114</v>
      </c>
      <c r="E26" s="87">
        <v>0.93</v>
      </c>
      <c r="F26" s="86">
        <v>1</v>
      </c>
      <c r="G26" s="83"/>
      <c r="H26" s="83"/>
      <c r="I26" s="86"/>
      <c r="J26" s="289" t="s">
        <v>465</v>
      </c>
      <c r="K26" s="136">
        <v>1</v>
      </c>
      <c r="L26">
        <v>1</v>
      </c>
      <c r="M26" s="267"/>
    </row>
    <row r="27" spans="1:14" ht="15.75" customHeight="1">
      <c r="B27" s="264" t="s">
        <v>113</v>
      </c>
      <c r="C27" s="135" t="s">
        <v>465</v>
      </c>
      <c r="D27" s="99" t="s">
        <v>114</v>
      </c>
      <c r="E27" s="90">
        <v>1.4</v>
      </c>
      <c r="F27" s="86">
        <v>1</v>
      </c>
      <c r="G27" s="83"/>
      <c r="H27" s="83"/>
      <c r="I27" s="86"/>
      <c r="J27" s="289" t="s">
        <v>465</v>
      </c>
      <c r="K27" s="136">
        <v>1</v>
      </c>
      <c r="L27">
        <v>1</v>
      </c>
      <c r="M27" s="267"/>
    </row>
    <row r="28" spans="1:14" ht="15.75" customHeight="1">
      <c r="B28" s="266" t="s">
        <v>84</v>
      </c>
      <c r="C28" s="135" t="s">
        <v>465</v>
      </c>
      <c r="D28" s="57" t="s">
        <v>56</v>
      </c>
      <c r="E28" s="83"/>
      <c r="F28" s="87"/>
      <c r="G28" s="87">
        <v>3.93</v>
      </c>
      <c r="H28" s="83"/>
      <c r="I28" s="86"/>
      <c r="J28" s="289" t="s">
        <v>465</v>
      </c>
      <c r="K28" s="136">
        <v>1</v>
      </c>
      <c r="L28">
        <v>1</v>
      </c>
      <c r="M28" s="267"/>
    </row>
    <row r="29" spans="1:14" ht="15.75" customHeight="1">
      <c r="B29" s="265" t="s">
        <v>85</v>
      </c>
      <c r="C29" s="135" t="s">
        <v>465</v>
      </c>
      <c r="D29" s="57" t="s">
        <v>56</v>
      </c>
      <c r="E29" s="83"/>
      <c r="F29" s="87"/>
      <c r="G29" s="87">
        <v>12.99</v>
      </c>
      <c r="H29" s="83"/>
      <c r="I29" s="86"/>
      <c r="J29" s="289" t="s">
        <v>465</v>
      </c>
      <c r="K29" s="136">
        <v>1</v>
      </c>
      <c r="L29">
        <v>1</v>
      </c>
      <c r="M29" s="267"/>
    </row>
    <row r="30" spans="1:14" ht="15.75" customHeight="1">
      <c r="B30" s="266" t="s">
        <v>18</v>
      </c>
      <c r="C30" s="135" t="s">
        <v>465</v>
      </c>
      <c r="D30" s="57" t="s">
        <v>19</v>
      </c>
      <c r="E30" s="83"/>
      <c r="F30" s="87"/>
      <c r="G30" s="87">
        <v>15.48</v>
      </c>
      <c r="H30" s="83"/>
      <c r="I30" s="86"/>
      <c r="J30" s="289" t="s">
        <v>465</v>
      </c>
      <c r="K30" s="136">
        <v>1</v>
      </c>
      <c r="L30">
        <v>1</v>
      </c>
      <c r="M30" s="267"/>
    </row>
    <row r="31" spans="1:14" ht="16.5" customHeight="1">
      <c r="B31" s="91" t="s">
        <v>215</v>
      </c>
      <c r="C31" s="91"/>
      <c r="D31" s="57"/>
      <c r="E31" s="79">
        <f>SUM(E26:E30)</f>
        <v>2.33</v>
      </c>
      <c r="F31" s="84"/>
      <c r="G31" s="84">
        <f>SUM(G26:G30)</f>
        <v>32.400000000000006</v>
      </c>
      <c r="H31" s="83"/>
      <c r="I31" s="86">
        <v>1</v>
      </c>
      <c r="J31" s="135"/>
      <c r="K31" s="136"/>
    </row>
    <row r="32" spans="1:14" ht="4.5" customHeight="1">
      <c r="B32" s="98"/>
      <c r="C32" s="98"/>
      <c r="D32" s="96"/>
      <c r="E32" s="97"/>
      <c r="F32" s="94"/>
      <c r="G32" s="98"/>
      <c r="H32" s="98"/>
      <c r="I32" s="94"/>
      <c r="J32" s="135"/>
      <c r="K32" s="136"/>
      <c r="M32">
        <f>+J32</f>
        <v>0</v>
      </c>
    </row>
    <row r="33" spans="1:14" ht="15.75" customHeight="1">
      <c r="B33" s="91" t="s">
        <v>223</v>
      </c>
      <c r="C33" s="91"/>
      <c r="D33" s="57"/>
      <c r="E33" s="84" t="s">
        <v>211</v>
      </c>
      <c r="F33" s="84"/>
      <c r="G33" s="84" t="s">
        <v>224</v>
      </c>
      <c r="H33" s="83"/>
      <c r="I33" s="86"/>
      <c r="J33" s="135"/>
      <c r="K33" s="136"/>
    </row>
    <row r="34" spans="1:14" ht="15.75" customHeight="1">
      <c r="B34" s="209" t="s">
        <v>162</v>
      </c>
      <c r="C34" s="135" t="s">
        <v>467</v>
      </c>
      <c r="D34" s="2" t="s">
        <v>163</v>
      </c>
      <c r="E34" s="87">
        <v>1.34</v>
      </c>
      <c r="F34" s="86">
        <v>1</v>
      </c>
      <c r="G34" s="83"/>
      <c r="H34" s="83"/>
      <c r="I34" s="86"/>
      <c r="J34" s="292" t="s">
        <v>467</v>
      </c>
      <c r="K34" s="136">
        <v>1</v>
      </c>
      <c r="M34" s="267"/>
      <c r="N34">
        <v>1</v>
      </c>
    </row>
    <row r="35" spans="1:14" ht="15.75" customHeight="1">
      <c r="B35" s="209" t="s">
        <v>72</v>
      </c>
      <c r="C35" s="135" t="s">
        <v>466</v>
      </c>
      <c r="D35" s="99" t="s">
        <v>73</v>
      </c>
      <c r="E35" s="90">
        <v>4.8600000000000003</v>
      </c>
      <c r="F35" s="86">
        <v>1</v>
      </c>
      <c r="G35" s="83"/>
      <c r="H35" s="83"/>
      <c r="I35" s="86"/>
      <c r="J35" s="290" t="s">
        <v>466</v>
      </c>
      <c r="K35" s="136">
        <v>2</v>
      </c>
      <c r="M35" s="267">
        <v>1</v>
      </c>
    </row>
    <row r="36" spans="1:14" ht="15.75" customHeight="1">
      <c r="B36" s="209" t="s">
        <v>23</v>
      </c>
      <c r="C36" s="135" t="s">
        <v>465</v>
      </c>
      <c r="D36" s="57" t="s">
        <v>24</v>
      </c>
      <c r="E36" s="87">
        <v>1.68</v>
      </c>
      <c r="F36" s="86">
        <v>1</v>
      </c>
      <c r="G36" s="83"/>
      <c r="H36" s="83"/>
      <c r="I36" s="86"/>
      <c r="J36" s="289" t="s">
        <v>465</v>
      </c>
      <c r="K36" s="136">
        <v>1</v>
      </c>
      <c r="L36">
        <v>1</v>
      </c>
      <c r="M36" s="267"/>
    </row>
    <row r="37" spans="1:14" ht="15.75" customHeight="1">
      <c r="B37" s="91" t="s">
        <v>215</v>
      </c>
      <c r="C37" s="91"/>
      <c r="D37" s="57"/>
      <c r="E37" s="79">
        <f>SUM(E34:E36)</f>
        <v>7.88</v>
      </c>
      <c r="F37" s="86"/>
      <c r="G37" s="83"/>
      <c r="H37" s="83"/>
      <c r="I37" s="86"/>
      <c r="J37" s="135"/>
      <c r="K37" s="136"/>
    </row>
    <row r="38" spans="1:14" ht="6.75" customHeight="1">
      <c r="B38" s="98"/>
      <c r="C38" s="98"/>
      <c r="D38" s="96"/>
      <c r="E38" s="97"/>
      <c r="F38" s="94"/>
      <c r="G38" s="98"/>
      <c r="H38" s="98"/>
      <c r="I38" s="94"/>
      <c r="J38" s="135"/>
      <c r="K38" s="136"/>
    </row>
    <row r="39" spans="1:14" ht="15.75" customHeight="1">
      <c r="B39" s="91" t="s">
        <v>225</v>
      </c>
      <c r="C39" s="91"/>
      <c r="D39" s="57"/>
      <c r="E39" s="84" t="s">
        <v>211</v>
      </c>
      <c r="F39" s="84"/>
      <c r="G39" s="84" t="s">
        <v>226</v>
      </c>
      <c r="H39" s="91" t="s">
        <v>227</v>
      </c>
      <c r="I39" s="86"/>
      <c r="J39" s="135"/>
      <c r="K39" s="136"/>
    </row>
    <row r="40" spans="1:14" ht="15.75" customHeight="1">
      <c r="B40" s="209" t="s">
        <v>27</v>
      </c>
      <c r="C40" s="135" t="s">
        <v>465</v>
      </c>
      <c r="D40" s="57" t="s">
        <v>28</v>
      </c>
      <c r="E40" s="87">
        <v>0.75</v>
      </c>
      <c r="F40" s="86">
        <v>1</v>
      </c>
      <c r="G40" s="83"/>
      <c r="H40" s="83"/>
      <c r="I40" s="86"/>
      <c r="J40" s="289" t="s">
        <v>465</v>
      </c>
      <c r="K40" s="136">
        <v>1</v>
      </c>
      <c r="L40">
        <v>1</v>
      </c>
      <c r="M40" s="267"/>
    </row>
    <row r="41" spans="1:14" ht="15.75" customHeight="1">
      <c r="B41" s="209" t="s">
        <v>74</v>
      </c>
      <c r="C41" s="135" t="s">
        <v>465</v>
      </c>
      <c r="D41" s="57" t="s">
        <v>28</v>
      </c>
      <c r="E41" s="87">
        <v>1.71</v>
      </c>
      <c r="F41" s="86">
        <v>1</v>
      </c>
      <c r="G41" s="83"/>
      <c r="H41" s="83"/>
      <c r="I41" s="86"/>
      <c r="J41" s="289" t="s">
        <v>465</v>
      </c>
      <c r="K41" s="136">
        <v>1</v>
      </c>
      <c r="L41">
        <v>1</v>
      </c>
      <c r="M41" s="267"/>
    </row>
    <row r="42" spans="1:14" ht="15.75" customHeight="1">
      <c r="A42" s="80" t="s">
        <v>462</v>
      </c>
      <c r="B42" s="209" t="s">
        <v>51</v>
      </c>
      <c r="C42" s="135" t="s">
        <v>465</v>
      </c>
      <c r="D42" s="57" t="s">
        <v>52</v>
      </c>
      <c r="E42" s="83"/>
      <c r="F42" s="87"/>
      <c r="G42" s="87">
        <v>2.99</v>
      </c>
      <c r="H42" s="83"/>
      <c r="I42" s="86"/>
      <c r="J42" s="289" t="s">
        <v>465</v>
      </c>
      <c r="K42" s="136">
        <v>1</v>
      </c>
      <c r="L42">
        <v>1</v>
      </c>
      <c r="M42" s="267"/>
    </row>
    <row r="43" spans="1:14" ht="15.75" customHeight="1">
      <c r="A43" s="80" t="s">
        <v>462</v>
      </c>
      <c r="B43" s="209" t="s">
        <v>129</v>
      </c>
      <c r="C43" s="135" t="s">
        <v>465</v>
      </c>
      <c r="D43" s="57" t="s">
        <v>130</v>
      </c>
      <c r="E43" s="83"/>
      <c r="F43" s="87"/>
      <c r="G43" s="87">
        <v>2.31</v>
      </c>
      <c r="H43" s="83"/>
      <c r="I43" s="86"/>
      <c r="J43" s="289" t="s">
        <v>465</v>
      </c>
      <c r="K43" s="136">
        <v>1</v>
      </c>
      <c r="L43">
        <v>1</v>
      </c>
      <c r="M43" s="267"/>
    </row>
    <row r="44" spans="1:14" ht="15.75" customHeight="1">
      <c r="B44" s="209" t="s">
        <v>164</v>
      </c>
      <c r="C44" s="135" t="s">
        <v>465</v>
      </c>
      <c r="D44" s="57" t="s">
        <v>165</v>
      </c>
      <c r="E44" s="83"/>
      <c r="F44" s="87"/>
      <c r="G44" s="87"/>
      <c r="H44" s="87">
        <v>2.2400000000000002</v>
      </c>
      <c r="I44" s="86"/>
      <c r="J44" s="289" t="s">
        <v>465</v>
      </c>
      <c r="K44" s="136">
        <v>1</v>
      </c>
      <c r="L44">
        <v>1</v>
      </c>
      <c r="M44" s="267"/>
    </row>
    <row r="45" spans="1:14" ht="15.75" customHeight="1">
      <c r="B45" s="209" t="s">
        <v>166</v>
      </c>
      <c r="C45" s="135" t="s">
        <v>465</v>
      </c>
      <c r="D45" s="80" t="s">
        <v>167</v>
      </c>
      <c r="E45" s="83"/>
      <c r="F45" s="87"/>
      <c r="G45" s="87"/>
      <c r="H45" s="87">
        <v>2.36</v>
      </c>
      <c r="I45" s="86"/>
      <c r="J45" s="289" t="s">
        <v>465</v>
      </c>
      <c r="K45" s="136">
        <v>1</v>
      </c>
      <c r="L45">
        <v>1</v>
      </c>
      <c r="M45" s="267"/>
    </row>
    <row r="46" spans="1:14" ht="15.75" customHeight="1">
      <c r="A46" s="80" t="s">
        <v>228</v>
      </c>
      <c r="B46" s="209" t="s">
        <v>175</v>
      </c>
      <c r="C46" s="135" t="s">
        <v>465</v>
      </c>
      <c r="D46" s="57" t="s">
        <v>176</v>
      </c>
      <c r="E46" s="87">
        <v>1.62</v>
      </c>
      <c r="F46" s="88">
        <v>1</v>
      </c>
      <c r="G46" s="87"/>
      <c r="H46" s="83"/>
      <c r="I46" s="86"/>
      <c r="J46" s="289" t="s">
        <v>465</v>
      </c>
      <c r="K46" s="136">
        <v>1</v>
      </c>
      <c r="L46">
        <v>1</v>
      </c>
      <c r="M46" s="267"/>
    </row>
    <row r="47" spans="1:14" ht="15.75" customHeight="1">
      <c r="A47" s="80" t="s">
        <v>229</v>
      </c>
      <c r="B47" s="209" t="s">
        <v>133</v>
      </c>
      <c r="C47" s="135" t="s">
        <v>465</v>
      </c>
      <c r="D47" s="57" t="s">
        <v>134</v>
      </c>
      <c r="E47" s="87">
        <v>4.25</v>
      </c>
      <c r="F47" s="88">
        <v>1</v>
      </c>
      <c r="G47" s="87"/>
      <c r="H47" s="83"/>
      <c r="I47" s="86"/>
      <c r="J47" s="289" t="s">
        <v>465</v>
      </c>
      <c r="K47" s="136">
        <v>1</v>
      </c>
      <c r="L47">
        <v>1</v>
      </c>
      <c r="M47" s="267"/>
    </row>
    <row r="48" spans="1:14" ht="18.75" customHeight="1">
      <c r="B48" s="91" t="s">
        <v>215</v>
      </c>
      <c r="C48" s="91"/>
      <c r="D48" s="57"/>
      <c r="E48" s="84">
        <f>SUM(E39:E47)</f>
        <v>8.33</v>
      </c>
      <c r="F48" s="79"/>
      <c r="G48" s="79">
        <f>SUM(G39:G43)</f>
        <v>5.3000000000000007</v>
      </c>
      <c r="H48" s="84">
        <f>SUM(H40:H47)</f>
        <v>4.5999999999999996</v>
      </c>
      <c r="I48" s="86">
        <v>2</v>
      </c>
      <c r="J48" s="135"/>
      <c r="K48" s="136"/>
    </row>
    <row r="49" spans="1:17" ht="3" customHeight="1">
      <c r="B49" s="98"/>
      <c r="C49" s="98"/>
      <c r="D49" s="96"/>
      <c r="E49" s="97"/>
      <c r="F49" s="94"/>
      <c r="G49" s="98"/>
      <c r="H49" s="98"/>
      <c r="I49" s="94"/>
      <c r="J49" s="135"/>
      <c r="K49" s="136"/>
    </row>
    <row r="50" spans="1:17" ht="15.75" customHeight="1">
      <c r="B50" s="91" t="s">
        <v>230</v>
      </c>
      <c r="C50" s="91"/>
      <c r="D50" s="57"/>
      <c r="E50" s="84" t="s">
        <v>211</v>
      </c>
      <c r="F50" s="95"/>
      <c r="G50" s="95" t="s">
        <v>231</v>
      </c>
      <c r="H50" s="83"/>
      <c r="I50" s="86"/>
      <c r="J50" s="135"/>
      <c r="K50" s="136"/>
    </row>
    <row r="51" spans="1:17" ht="15.75" customHeight="1">
      <c r="B51" s="209" t="s">
        <v>82</v>
      </c>
      <c r="C51" s="135" t="s">
        <v>465</v>
      </c>
      <c r="D51" s="57" t="s">
        <v>56</v>
      </c>
      <c r="E51" s="83"/>
      <c r="F51" s="87"/>
      <c r="G51" s="87">
        <v>4.3499999999999996</v>
      </c>
      <c r="H51" s="83"/>
      <c r="I51" s="86"/>
      <c r="J51" s="289" t="s">
        <v>465</v>
      </c>
      <c r="K51" s="136">
        <v>1</v>
      </c>
      <c r="L51">
        <v>1</v>
      </c>
      <c r="M51" s="267"/>
    </row>
    <row r="52" spans="1:17" ht="15.75" customHeight="1">
      <c r="B52" s="209" t="s">
        <v>13</v>
      </c>
      <c r="C52" s="135" t="s">
        <v>465</v>
      </c>
      <c r="D52" s="57" t="s">
        <v>14</v>
      </c>
      <c r="E52" s="83"/>
      <c r="F52" s="87"/>
      <c r="G52" s="87">
        <v>7.87</v>
      </c>
      <c r="H52" s="83"/>
      <c r="I52" s="86"/>
      <c r="J52" s="289" t="s">
        <v>465</v>
      </c>
      <c r="K52" s="136">
        <v>1</v>
      </c>
      <c r="L52">
        <v>1</v>
      </c>
      <c r="M52" s="267"/>
    </row>
    <row r="53" spans="1:17" ht="15.75" customHeight="1">
      <c r="B53" s="91" t="s">
        <v>215</v>
      </c>
      <c r="C53" s="91"/>
      <c r="D53" s="57"/>
      <c r="E53" s="87"/>
      <c r="F53" s="84"/>
      <c r="G53" s="79">
        <f>SUM(G51:G52)</f>
        <v>12.219999999999999</v>
      </c>
      <c r="H53" s="83"/>
      <c r="I53" s="86">
        <v>1</v>
      </c>
      <c r="J53" s="135"/>
      <c r="K53" s="136"/>
    </row>
    <row r="54" spans="1:17" ht="4.5" customHeight="1">
      <c r="B54" s="98"/>
      <c r="C54" s="98"/>
      <c r="D54" s="96"/>
      <c r="E54" s="97"/>
      <c r="F54" s="94"/>
      <c r="G54" s="98"/>
      <c r="H54" s="98"/>
      <c r="I54" s="94"/>
      <c r="J54" s="135"/>
      <c r="K54" s="136"/>
    </row>
    <row r="55" spans="1:17" ht="15.75" customHeight="1">
      <c r="B55" s="91" t="s">
        <v>232</v>
      </c>
      <c r="C55" s="91"/>
      <c r="D55" s="57"/>
      <c r="E55" s="84" t="s">
        <v>211</v>
      </c>
      <c r="F55" s="86"/>
      <c r="G55" s="83"/>
      <c r="H55" s="83"/>
      <c r="I55" s="86"/>
      <c r="J55" s="135"/>
      <c r="K55" s="136"/>
    </row>
    <row r="56" spans="1:17" ht="15.75" customHeight="1">
      <c r="B56" s="209" t="s">
        <v>90</v>
      </c>
      <c r="C56" s="135" t="s">
        <v>465</v>
      </c>
      <c r="D56" s="99" t="s">
        <v>56</v>
      </c>
      <c r="E56" s="83"/>
      <c r="F56" s="90"/>
      <c r="G56" s="90">
        <v>4.0999999999999996</v>
      </c>
      <c r="H56" s="83"/>
      <c r="I56" s="86"/>
      <c r="J56" s="289" t="s">
        <v>465</v>
      </c>
      <c r="K56" s="136">
        <v>1</v>
      </c>
      <c r="L56">
        <v>1</v>
      </c>
      <c r="M56" s="267"/>
    </row>
    <row r="57" spans="1:17" ht="15.75" customHeight="1">
      <c r="B57" s="209" t="s">
        <v>88</v>
      </c>
      <c r="C57" s="135" t="s">
        <v>465</v>
      </c>
      <c r="D57" s="57" t="s">
        <v>56</v>
      </c>
      <c r="E57" s="83"/>
      <c r="F57" s="87"/>
      <c r="G57" s="87">
        <v>8.7799999999999994</v>
      </c>
      <c r="H57" s="83"/>
      <c r="I57" s="86"/>
      <c r="J57" s="289" t="s">
        <v>465</v>
      </c>
      <c r="K57" s="136">
        <v>1</v>
      </c>
      <c r="L57">
        <v>1</v>
      </c>
      <c r="M57" s="267"/>
    </row>
    <row r="58" spans="1:17" ht="15.75" customHeight="1">
      <c r="B58" s="209" t="s">
        <v>16</v>
      </c>
      <c r="C58" s="135" t="s">
        <v>467</v>
      </c>
      <c r="D58" s="57" t="s">
        <v>17</v>
      </c>
      <c r="E58" s="83"/>
      <c r="F58" s="87"/>
      <c r="G58" s="87">
        <v>2.38</v>
      </c>
      <c r="H58" s="83"/>
      <c r="I58" s="86"/>
      <c r="J58" s="291" t="s">
        <v>467</v>
      </c>
      <c r="K58" s="136">
        <v>3</v>
      </c>
      <c r="M58" s="267"/>
      <c r="N58">
        <v>1</v>
      </c>
    </row>
    <row r="59" spans="1:17" ht="15.75" customHeight="1">
      <c r="B59" s="91" t="s">
        <v>215</v>
      </c>
      <c r="C59" s="91"/>
      <c r="D59" s="83"/>
      <c r="E59" s="83"/>
      <c r="F59" s="84"/>
      <c r="G59" s="100">
        <f>SUM(G56:G58)</f>
        <v>15.259999999999998</v>
      </c>
      <c r="H59" s="83"/>
      <c r="I59" s="86">
        <v>1</v>
      </c>
      <c r="J59" s="135"/>
      <c r="K59" s="136"/>
    </row>
    <row r="60" spans="1:17" ht="4.5" customHeight="1">
      <c r="B60" s="98"/>
      <c r="C60" s="98"/>
      <c r="D60" s="98"/>
      <c r="E60" s="98"/>
      <c r="F60" s="94"/>
      <c r="G60" s="98"/>
      <c r="H60" s="98"/>
      <c r="I60" s="94"/>
      <c r="J60" s="135"/>
      <c r="K60" s="136"/>
    </row>
    <row r="61" spans="1:17" ht="15.75" customHeight="1">
      <c r="B61" s="91" t="s">
        <v>233</v>
      </c>
      <c r="C61" s="91"/>
      <c r="D61" s="57"/>
      <c r="E61" s="84" t="s">
        <v>211</v>
      </c>
      <c r="F61" s="95"/>
      <c r="G61" s="95" t="s">
        <v>234</v>
      </c>
      <c r="H61" s="95" t="s">
        <v>235</v>
      </c>
      <c r="I61" s="86"/>
      <c r="J61" s="135"/>
      <c r="K61" s="136"/>
    </row>
    <row r="62" spans="1:17" ht="15.75" customHeight="1" thickBot="1">
      <c r="A62" s="80" t="s">
        <v>236</v>
      </c>
      <c r="B62" s="209" t="s">
        <v>141</v>
      </c>
      <c r="C62" s="135" t="s">
        <v>465</v>
      </c>
      <c r="D62" s="57" t="s">
        <v>142</v>
      </c>
      <c r="E62" s="83"/>
      <c r="F62" s="87"/>
      <c r="G62" s="87">
        <v>2.38</v>
      </c>
      <c r="H62" s="83"/>
      <c r="I62" s="86"/>
      <c r="J62" s="289" t="s">
        <v>465</v>
      </c>
      <c r="K62" s="136">
        <v>1</v>
      </c>
      <c r="L62">
        <v>1</v>
      </c>
      <c r="M62" s="267"/>
    </row>
    <row r="63" spans="1:17" ht="15.75" customHeight="1">
      <c r="A63" s="80" t="s">
        <v>237</v>
      </c>
      <c r="B63" s="209" t="s">
        <v>143</v>
      </c>
      <c r="C63" s="135" t="s">
        <v>465</v>
      </c>
      <c r="D63" s="57" t="s">
        <v>144</v>
      </c>
      <c r="E63" s="83"/>
      <c r="F63" s="87"/>
      <c r="G63" s="87">
        <v>1.54</v>
      </c>
      <c r="H63" s="83"/>
      <c r="I63" s="86"/>
      <c r="J63" s="289" t="s">
        <v>465</v>
      </c>
      <c r="K63" s="136">
        <v>1</v>
      </c>
      <c r="L63">
        <v>1</v>
      </c>
      <c r="M63" s="267"/>
      <c r="P63" s="234" t="s">
        <v>389</v>
      </c>
      <c r="Q63" s="235" t="s">
        <v>390</v>
      </c>
    </row>
    <row r="64" spans="1:17" ht="15.75" customHeight="1">
      <c r="B64" s="209" t="s">
        <v>79</v>
      </c>
      <c r="C64" s="135" t="s">
        <v>465</v>
      </c>
      <c r="D64" s="57" t="s">
        <v>56</v>
      </c>
      <c r="E64" s="83"/>
      <c r="F64" s="87"/>
      <c r="G64" s="87">
        <v>9.93</v>
      </c>
      <c r="H64" s="83"/>
      <c r="I64" s="86"/>
      <c r="J64" s="289" t="s">
        <v>465</v>
      </c>
      <c r="K64" s="136">
        <v>1</v>
      </c>
      <c r="L64">
        <v>1</v>
      </c>
      <c r="M64" s="267"/>
      <c r="P64" s="244" t="s">
        <v>424</v>
      </c>
      <c r="Q64" s="236" t="s">
        <v>391</v>
      </c>
    </row>
    <row r="65" spans="1:17" ht="15.75" customHeight="1">
      <c r="B65" s="209" t="s">
        <v>70</v>
      </c>
      <c r="C65" s="135" t="s">
        <v>465</v>
      </c>
      <c r="D65" s="101" t="s">
        <v>71</v>
      </c>
      <c r="E65" s="83"/>
      <c r="F65" s="102"/>
      <c r="G65" s="87">
        <v>2.93</v>
      </c>
      <c r="H65" s="83"/>
      <c r="I65" s="86"/>
      <c r="J65" s="289" t="s">
        <v>465</v>
      </c>
      <c r="K65" s="136">
        <v>1</v>
      </c>
      <c r="L65">
        <v>1</v>
      </c>
      <c r="M65" s="267"/>
      <c r="P65" s="244" t="s">
        <v>425</v>
      </c>
      <c r="Q65" s="236" t="s">
        <v>391</v>
      </c>
    </row>
    <row r="66" spans="1:17" ht="15.75" customHeight="1">
      <c r="B66" s="209" t="s">
        <v>99</v>
      </c>
      <c r="C66" s="135" t="s">
        <v>465</v>
      </c>
      <c r="D66" s="57" t="s">
        <v>56</v>
      </c>
      <c r="E66" s="83"/>
      <c r="F66" s="87"/>
      <c r="G66" s="87">
        <v>2.06</v>
      </c>
      <c r="H66" s="83"/>
      <c r="I66" s="86"/>
      <c r="J66" s="289" t="s">
        <v>465</v>
      </c>
      <c r="K66" s="136">
        <v>1</v>
      </c>
      <c r="L66">
        <v>1</v>
      </c>
      <c r="M66" s="267"/>
      <c r="P66" s="244" t="s">
        <v>426</v>
      </c>
      <c r="Q66" s="236" t="s">
        <v>391</v>
      </c>
    </row>
    <row r="67" spans="1:17" ht="15.75" customHeight="1">
      <c r="B67" s="209" t="s">
        <v>97</v>
      </c>
      <c r="C67" s="135" t="s">
        <v>468</v>
      </c>
      <c r="D67" s="57" t="s">
        <v>98</v>
      </c>
      <c r="E67" s="83"/>
      <c r="F67" s="87"/>
      <c r="G67" s="87">
        <v>1.71</v>
      </c>
      <c r="H67" s="87"/>
      <c r="I67" s="86"/>
      <c r="J67" s="290" t="s">
        <v>468</v>
      </c>
      <c r="K67" s="136">
        <v>2</v>
      </c>
      <c r="M67" s="267">
        <v>1</v>
      </c>
      <c r="P67" s="244" t="s">
        <v>427</v>
      </c>
      <c r="Q67" s="236" t="s">
        <v>391</v>
      </c>
    </row>
    <row r="68" spans="1:17" ht="15.75" customHeight="1">
      <c r="B68" s="209" t="s">
        <v>58</v>
      </c>
      <c r="C68" s="135" t="s">
        <v>468</v>
      </c>
      <c r="D68" s="57" t="s">
        <v>238</v>
      </c>
      <c r="E68" s="83"/>
      <c r="F68" s="86"/>
      <c r="G68" s="83"/>
      <c r="H68" s="87">
        <v>1.06</v>
      </c>
      <c r="I68" s="86"/>
      <c r="J68" s="290" t="s">
        <v>468</v>
      </c>
      <c r="K68" s="136">
        <v>2</v>
      </c>
      <c r="M68" s="267">
        <v>1</v>
      </c>
      <c r="P68" s="244" t="s">
        <v>428</v>
      </c>
      <c r="Q68" s="236" t="s">
        <v>391</v>
      </c>
    </row>
    <row r="69" spans="1:17" ht="15.75" customHeight="1">
      <c r="B69" s="209" t="s">
        <v>57</v>
      </c>
      <c r="C69" s="135" t="s">
        <v>468</v>
      </c>
      <c r="D69" s="80" t="s">
        <v>238</v>
      </c>
      <c r="E69" s="83"/>
      <c r="F69" s="86"/>
      <c r="G69" s="83"/>
      <c r="H69" s="86">
        <v>1.46</v>
      </c>
      <c r="I69" s="86"/>
      <c r="J69" s="290" t="s">
        <v>468</v>
      </c>
      <c r="K69" s="136">
        <v>2</v>
      </c>
      <c r="M69" s="267">
        <v>1</v>
      </c>
      <c r="P69" s="244" t="s">
        <v>429</v>
      </c>
      <c r="Q69" s="236" t="s">
        <v>391</v>
      </c>
    </row>
    <row r="70" spans="1:17" ht="15.75" customHeight="1">
      <c r="B70" s="91" t="s">
        <v>215</v>
      </c>
      <c r="C70" s="91"/>
      <c r="D70" s="57"/>
      <c r="E70" s="87"/>
      <c r="F70" s="84"/>
      <c r="G70" s="79">
        <f>SUM(G62:G69)</f>
        <v>20.55</v>
      </c>
      <c r="H70" s="84">
        <f>SUM(H62:H69)</f>
        <v>2.52</v>
      </c>
      <c r="I70" s="86">
        <v>2</v>
      </c>
      <c r="J70" s="135"/>
      <c r="K70" s="136"/>
      <c r="P70" s="244" t="s">
        <v>430</v>
      </c>
      <c r="Q70" s="236" t="s">
        <v>391</v>
      </c>
    </row>
    <row r="71" spans="1:17" ht="3.75" customHeight="1">
      <c r="B71" s="92"/>
      <c r="C71" s="92"/>
      <c r="D71" s="96"/>
      <c r="E71" s="97"/>
      <c r="F71" s="94"/>
      <c r="G71" s="98"/>
      <c r="H71" s="98"/>
      <c r="I71" s="94"/>
      <c r="J71" s="135"/>
      <c r="K71" s="136"/>
      <c r="M71">
        <f>+J71</f>
        <v>0</v>
      </c>
      <c r="P71" s="244" t="s">
        <v>431</v>
      </c>
      <c r="Q71" s="236" t="s">
        <v>391</v>
      </c>
    </row>
    <row r="72" spans="1:17" ht="15.75" customHeight="1">
      <c r="B72" s="91" t="s">
        <v>239</v>
      </c>
      <c r="C72" s="91"/>
      <c r="D72" s="57"/>
      <c r="E72" s="84" t="s">
        <v>211</v>
      </c>
      <c r="F72" s="84"/>
      <c r="G72" s="91" t="s">
        <v>240</v>
      </c>
      <c r="H72" s="83"/>
      <c r="I72" s="86"/>
      <c r="J72" s="135"/>
      <c r="K72" s="136"/>
      <c r="P72" s="244" t="s">
        <v>295</v>
      </c>
      <c r="Q72" s="236" t="s">
        <v>391</v>
      </c>
    </row>
    <row r="73" spans="1:17" ht="15.75" customHeight="1">
      <c r="B73" s="209" t="s">
        <v>53</v>
      </c>
      <c r="C73" s="135" t="s">
        <v>465</v>
      </c>
      <c r="D73" s="57" t="s">
        <v>54</v>
      </c>
      <c r="E73" s="83"/>
      <c r="F73" s="87"/>
      <c r="G73" s="87">
        <v>5.14</v>
      </c>
      <c r="H73" s="83"/>
      <c r="I73" s="86"/>
      <c r="J73" s="289" t="s">
        <v>465</v>
      </c>
      <c r="K73" s="136">
        <v>1</v>
      </c>
      <c r="L73">
        <v>1</v>
      </c>
      <c r="M73" s="267"/>
      <c r="P73" s="244" t="s">
        <v>294</v>
      </c>
      <c r="Q73" s="236" t="s">
        <v>391</v>
      </c>
    </row>
    <row r="74" spans="1:17" ht="15.75" customHeight="1">
      <c r="B74" s="209" t="s">
        <v>55</v>
      </c>
      <c r="C74" s="135" t="s">
        <v>465</v>
      </c>
      <c r="D74" s="57" t="s">
        <v>56</v>
      </c>
      <c r="E74" s="83"/>
      <c r="F74" s="87"/>
      <c r="G74" s="87">
        <v>22.02</v>
      </c>
      <c r="H74" s="83"/>
      <c r="I74" s="86"/>
      <c r="J74" s="289" t="s">
        <v>465</v>
      </c>
      <c r="K74" s="136">
        <v>1</v>
      </c>
      <c r="L74">
        <v>1</v>
      </c>
      <c r="M74" s="267"/>
      <c r="P74" s="263" t="s">
        <v>432</v>
      </c>
      <c r="Q74" s="236" t="s">
        <v>391</v>
      </c>
    </row>
    <row r="75" spans="1:17" ht="15.75" customHeight="1">
      <c r="B75" s="209" t="s">
        <v>83</v>
      </c>
      <c r="C75" s="135" t="s">
        <v>465</v>
      </c>
      <c r="D75" s="57" t="s">
        <v>56</v>
      </c>
      <c r="E75" s="83"/>
      <c r="F75" s="87"/>
      <c r="G75" s="87">
        <v>15.19</v>
      </c>
      <c r="H75" s="83"/>
      <c r="I75" s="86"/>
      <c r="J75" s="289" t="s">
        <v>465</v>
      </c>
      <c r="K75" s="136">
        <v>1</v>
      </c>
      <c r="L75">
        <v>1</v>
      </c>
      <c r="M75" s="267"/>
      <c r="P75" s="244" t="s">
        <v>433</v>
      </c>
      <c r="Q75" s="236" t="s">
        <v>391</v>
      </c>
    </row>
    <row r="76" spans="1:17" ht="15.75" customHeight="1">
      <c r="B76" s="209" t="s">
        <v>156</v>
      </c>
      <c r="C76" s="135" t="s">
        <v>465</v>
      </c>
      <c r="D76" s="80" t="s">
        <v>157</v>
      </c>
      <c r="E76" s="83"/>
      <c r="F76" s="87"/>
      <c r="G76" s="87">
        <v>5.6</v>
      </c>
      <c r="H76" s="83"/>
      <c r="I76" s="86"/>
      <c r="J76" s="289" t="s">
        <v>465</v>
      </c>
      <c r="K76" s="136">
        <v>1</v>
      </c>
      <c r="L76">
        <v>1</v>
      </c>
      <c r="M76" s="267"/>
      <c r="P76" s="244" t="s">
        <v>434</v>
      </c>
      <c r="Q76" s="236" t="s">
        <v>391</v>
      </c>
    </row>
    <row r="77" spans="1:17" ht="15.75" customHeight="1">
      <c r="B77" s="209" t="s">
        <v>241</v>
      </c>
      <c r="C77" s="135" t="s">
        <v>465</v>
      </c>
      <c r="D77" s="2" t="s">
        <v>161</v>
      </c>
      <c r="E77" s="83"/>
      <c r="F77" s="87"/>
      <c r="G77" s="87">
        <v>1.68</v>
      </c>
      <c r="H77" s="83"/>
      <c r="I77" s="86"/>
      <c r="J77" s="289" t="s">
        <v>465</v>
      </c>
      <c r="K77" s="136">
        <v>1</v>
      </c>
      <c r="L77">
        <v>1</v>
      </c>
      <c r="M77" s="267"/>
      <c r="P77" s="244" t="s">
        <v>435</v>
      </c>
      <c r="Q77" s="236" t="s">
        <v>391</v>
      </c>
    </row>
    <row r="78" spans="1:17" ht="15.75" customHeight="1">
      <c r="A78" s="80" t="s">
        <v>228</v>
      </c>
      <c r="B78" s="209" t="s">
        <v>150</v>
      </c>
      <c r="C78" s="135" t="s">
        <v>465</v>
      </c>
      <c r="D78" s="80" t="s">
        <v>151</v>
      </c>
      <c r="E78" s="86">
        <v>5.45</v>
      </c>
      <c r="F78" s="88">
        <v>1</v>
      </c>
      <c r="G78" s="87"/>
      <c r="H78" s="83"/>
      <c r="I78" s="86"/>
      <c r="J78" s="289" t="s">
        <v>465</v>
      </c>
      <c r="K78" s="136">
        <v>1</v>
      </c>
      <c r="L78">
        <v>1</v>
      </c>
      <c r="M78" s="267"/>
      <c r="P78" s="135" t="s">
        <v>440</v>
      </c>
      <c r="Q78" s="236" t="s">
        <v>391</v>
      </c>
    </row>
    <row r="79" spans="1:17" ht="15.75" customHeight="1">
      <c r="B79" s="91" t="s">
        <v>215</v>
      </c>
      <c r="C79" s="91"/>
      <c r="D79" s="57"/>
      <c r="E79" s="79">
        <f>SUM(E72:E78)</f>
        <v>5.45</v>
      </c>
      <c r="F79" s="84"/>
      <c r="G79" s="79">
        <f>SUM(G73:G77)</f>
        <v>49.63</v>
      </c>
      <c r="H79" s="83"/>
      <c r="I79" s="86">
        <v>1</v>
      </c>
      <c r="J79" s="135"/>
      <c r="K79" s="136"/>
      <c r="P79" s="135" t="s">
        <v>436</v>
      </c>
      <c r="Q79" s="236" t="s">
        <v>391</v>
      </c>
    </row>
    <row r="80" spans="1:17" thickBot="1">
      <c r="B80" s="98"/>
      <c r="C80" s="98"/>
      <c r="D80" s="96"/>
      <c r="E80" s="97"/>
      <c r="F80" s="94"/>
      <c r="G80" s="98"/>
      <c r="H80" s="98"/>
      <c r="I80" s="94"/>
      <c r="J80" s="135"/>
      <c r="K80" s="136"/>
      <c r="P80" s="137" t="s">
        <v>437</v>
      </c>
      <c r="Q80" s="205" t="s">
        <v>393</v>
      </c>
    </row>
    <row r="81" spans="1:16" ht="15.75" customHeight="1">
      <c r="B81" s="91" t="s">
        <v>242</v>
      </c>
      <c r="C81" s="91"/>
      <c r="D81" s="57"/>
      <c r="E81" s="84" t="s">
        <v>211</v>
      </c>
      <c r="F81" s="95"/>
      <c r="G81" s="95" t="s">
        <v>243</v>
      </c>
      <c r="H81" s="95" t="s">
        <v>244</v>
      </c>
      <c r="I81" s="86"/>
      <c r="J81" s="135"/>
      <c r="K81" s="136"/>
      <c r="P81" t="s">
        <v>438</v>
      </c>
    </row>
    <row r="82" spans="1:16" ht="15.75" customHeight="1">
      <c r="B82" s="209" t="s">
        <v>34</v>
      </c>
      <c r="C82" s="135" t="s">
        <v>465</v>
      </c>
      <c r="D82" s="57" t="s">
        <v>35</v>
      </c>
      <c r="E82" s="83"/>
      <c r="F82" s="87"/>
      <c r="G82" s="87">
        <v>3.79</v>
      </c>
      <c r="H82" s="83"/>
      <c r="I82" s="86"/>
      <c r="J82" s="289" t="s">
        <v>465</v>
      </c>
      <c r="K82" s="136">
        <v>1</v>
      </c>
      <c r="L82">
        <v>1</v>
      </c>
      <c r="M82" s="267"/>
      <c r="P82" t="s">
        <v>438</v>
      </c>
    </row>
    <row r="83" spans="1:16" ht="15.75" customHeight="1">
      <c r="B83" s="209" t="s">
        <v>29</v>
      </c>
      <c r="C83" s="135" t="s">
        <v>465</v>
      </c>
      <c r="D83" s="89" t="s">
        <v>30</v>
      </c>
      <c r="E83" s="83"/>
      <c r="F83" s="88"/>
      <c r="G83" s="87">
        <v>4</v>
      </c>
      <c r="H83" s="83"/>
      <c r="I83" s="86"/>
      <c r="J83" s="289" t="s">
        <v>465</v>
      </c>
      <c r="K83" s="136">
        <v>1</v>
      </c>
      <c r="L83">
        <v>1</v>
      </c>
      <c r="M83" s="267"/>
      <c r="P83" t="s">
        <v>438</v>
      </c>
    </row>
    <row r="84" spans="1:16" ht="15.75" customHeight="1">
      <c r="B84" s="209" t="s">
        <v>62</v>
      </c>
      <c r="C84" s="135" t="s">
        <v>465</v>
      </c>
      <c r="D84" s="99" t="s">
        <v>63</v>
      </c>
      <c r="E84" s="83"/>
      <c r="F84" s="90"/>
      <c r="G84" s="90">
        <v>19.940000000000001</v>
      </c>
      <c r="H84" s="83"/>
      <c r="I84" s="86"/>
      <c r="J84" s="289" t="s">
        <v>465</v>
      </c>
      <c r="K84" s="136">
        <v>1</v>
      </c>
      <c r="L84">
        <v>1</v>
      </c>
      <c r="M84" s="267"/>
      <c r="P84" t="s">
        <v>438</v>
      </c>
    </row>
    <row r="85" spans="1:16" ht="15.75" customHeight="1">
      <c r="B85" s="209" t="s">
        <v>64</v>
      </c>
      <c r="C85" s="135" t="s">
        <v>465</v>
      </c>
      <c r="D85" s="57" t="s">
        <v>65</v>
      </c>
      <c r="E85" s="83"/>
      <c r="F85" s="87"/>
      <c r="G85" s="87">
        <v>3.52</v>
      </c>
      <c r="H85" s="83"/>
      <c r="I85" s="86"/>
      <c r="J85" s="289" t="s">
        <v>465</v>
      </c>
      <c r="K85" s="136">
        <v>1</v>
      </c>
      <c r="L85">
        <v>1</v>
      </c>
      <c r="M85" s="267"/>
      <c r="P85" t="s">
        <v>438</v>
      </c>
    </row>
    <row r="86" spans="1:16" ht="15.75" customHeight="1">
      <c r="B86" s="209" t="s">
        <v>21</v>
      </c>
      <c r="C86" s="135" t="s">
        <v>465</v>
      </c>
      <c r="D86" s="57" t="s">
        <v>22</v>
      </c>
      <c r="E86" s="83"/>
      <c r="F86" s="87"/>
      <c r="G86" s="87">
        <v>6.45</v>
      </c>
      <c r="H86" s="83"/>
      <c r="I86" s="86"/>
      <c r="J86" s="289" t="s">
        <v>465</v>
      </c>
      <c r="K86" s="136">
        <v>1</v>
      </c>
      <c r="L86">
        <v>1</v>
      </c>
      <c r="M86" s="267"/>
      <c r="P86" t="s">
        <v>438</v>
      </c>
    </row>
    <row r="87" spans="1:16" ht="15.75" customHeight="1">
      <c r="A87" s="80" t="s">
        <v>245</v>
      </c>
      <c r="B87" s="209" t="s">
        <v>187</v>
      </c>
      <c r="C87" s="135" t="s">
        <v>465</v>
      </c>
      <c r="D87" s="57" t="s">
        <v>188</v>
      </c>
      <c r="E87" s="83"/>
      <c r="F87" s="87"/>
      <c r="G87" s="87"/>
      <c r="H87" s="87">
        <v>5.33</v>
      </c>
      <c r="I87" s="86"/>
      <c r="J87" s="289" t="s">
        <v>465</v>
      </c>
      <c r="K87" s="136">
        <v>1</v>
      </c>
      <c r="L87">
        <v>1</v>
      </c>
      <c r="M87" s="267"/>
      <c r="P87" t="s">
        <v>438</v>
      </c>
    </row>
    <row r="88" spans="1:16" ht="15.75" customHeight="1">
      <c r="B88" s="209" t="s">
        <v>31</v>
      </c>
      <c r="C88" s="135" t="s">
        <v>465</v>
      </c>
      <c r="D88" s="57" t="s">
        <v>32</v>
      </c>
      <c r="E88" s="83"/>
      <c r="F88" s="87"/>
      <c r="G88" s="87"/>
      <c r="H88" s="87">
        <v>2.14</v>
      </c>
      <c r="I88" s="86"/>
      <c r="J88" s="289" t="s">
        <v>465</v>
      </c>
      <c r="K88" s="136">
        <v>1</v>
      </c>
      <c r="L88">
        <v>1</v>
      </c>
      <c r="M88" s="267"/>
      <c r="P88" t="s">
        <v>438</v>
      </c>
    </row>
    <row r="89" spans="1:16" ht="14.4">
      <c r="B89" s="209" t="s">
        <v>48</v>
      </c>
      <c r="C89" s="135" t="s">
        <v>465</v>
      </c>
      <c r="D89" s="99" t="s">
        <v>49</v>
      </c>
      <c r="E89" s="83"/>
      <c r="F89" s="87"/>
      <c r="G89" s="87"/>
      <c r="H89" s="87">
        <v>2.35</v>
      </c>
      <c r="I89" s="86"/>
      <c r="J89" s="289" t="s">
        <v>465</v>
      </c>
      <c r="K89" s="136">
        <v>1</v>
      </c>
      <c r="L89">
        <v>1</v>
      </c>
      <c r="M89" s="267"/>
      <c r="P89" t="s">
        <v>439</v>
      </c>
    </row>
    <row r="90" spans="1:16" ht="14.4">
      <c r="B90" s="91" t="s">
        <v>215</v>
      </c>
      <c r="C90" s="91"/>
      <c r="D90" s="57"/>
      <c r="E90" s="87"/>
      <c r="F90" s="84"/>
      <c r="G90" s="79">
        <f>SUM(G82:G86)</f>
        <v>37.700000000000003</v>
      </c>
      <c r="H90" s="84">
        <f>SUM(H82:H89)</f>
        <v>9.82</v>
      </c>
      <c r="I90" s="86">
        <v>1</v>
      </c>
      <c r="J90" s="135"/>
      <c r="K90" s="136"/>
      <c r="P90" t="s">
        <v>439</v>
      </c>
    </row>
    <row r="91" spans="1:16" ht="14.4">
      <c r="B91" s="98"/>
      <c r="C91" s="98"/>
      <c r="D91" s="96"/>
      <c r="E91" s="97"/>
      <c r="F91" s="94"/>
      <c r="G91" s="98"/>
      <c r="H91" s="98"/>
      <c r="I91" s="94"/>
      <c r="J91" s="135"/>
      <c r="K91" s="136"/>
      <c r="P91" t="s">
        <v>439</v>
      </c>
    </row>
    <row r="92" spans="1:16" ht="15.75" customHeight="1">
      <c r="B92" s="91" t="s">
        <v>246</v>
      </c>
      <c r="C92" s="91"/>
      <c r="D92" s="103" t="s">
        <v>247</v>
      </c>
      <c r="E92" s="83"/>
      <c r="F92" s="84"/>
      <c r="G92" s="84" t="s">
        <v>248</v>
      </c>
      <c r="H92" s="84" t="s">
        <v>249</v>
      </c>
      <c r="I92" s="86"/>
      <c r="J92" s="135"/>
      <c r="K92" s="136"/>
    </row>
    <row r="93" spans="1:16" ht="15.75" customHeight="1">
      <c r="B93" s="209" t="s">
        <v>121</v>
      </c>
      <c r="C93" s="135" t="s">
        <v>465</v>
      </c>
      <c r="D93" s="57" t="s">
        <v>122</v>
      </c>
      <c r="E93" s="83"/>
      <c r="F93" s="87"/>
      <c r="G93" s="87">
        <v>2.61</v>
      </c>
      <c r="H93" s="83"/>
      <c r="I93" s="86"/>
      <c r="J93" s="289" t="s">
        <v>465</v>
      </c>
      <c r="K93" s="136">
        <v>1</v>
      </c>
      <c r="L93">
        <v>1</v>
      </c>
      <c r="M93" s="267"/>
    </row>
    <row r="94" spans="1:16" ht="15.75" customHeight="1">
      <c r="B94" s="209" t="s">
        <v>44</v>
      </c>
      <c r="C94" s="135" t="s">
        <v>465</v>
      </c>
      <c r="D94" s="57" t="s">
        <v>45</v>
      </c>
      <c r="E94" s="83"/>
      <c r="F94" s="87"/>
      <c r="G94" s="87">
        <v>1.08</v>
      </c>
      <c r="H94" s="83"/>
      <c r="I94" s="86"/>
      <c r="J94" s="289" t="s">
        <v>465</v>
      </c>
      <c r="K94" s="136">
        <v>1</v>
      </c>
      <c r="L94">
        <v>1</v>
      </c>
      <c r="M94" s="267"/>
    </row>
    <row r="95" spans="1:16" ht="15.75" customHeight="1">
      <c r="B95" s="209" t="s">
        <v>47</v>
      </c>
      <c r="C95" s="135" t="s">
        <v>465</v>
      </c>
      <c r="D95" s="57" t="s">
        <v>45</v>
      </c>
      <c r="E95" s="87">
        <v>0.75</v>
      </c>
      <c r="F95" s="86">
        <v>1</v>
      </c>
      <c r="G95" s="83"/>
      <c r="H95" s="83"/>
      <c r="I95" s="86"/>
      <c r="J95" s="289" t="s">
        <v>465</v>
      </c>
      <c r="K95" s="136">
        <v>1</v>
      </c>
      <c r="L95">
        <v>1</v>
      </c>
      <c r="M95" s="267"/>
    </row>
    <row r="96" spans="1:16" ht="15.75" customHeight="1">
      <c r="B96" s="83"/>
      <c r="C96" s="83"/>
      <c r="D96" s="84" t="s">
        <v>250</v>
      </c>
      <c r="E96" s="83"/>
      <c r="F96" s="86"/>
      <c r="G96" s="83"/>
      <c r="H96" s="83"/>
      <c r="I96" s="86"/>
      <c r="J96" s="135"/>
      <c r="K96" s="136"/>
    </row>
    <row r="97" spans="1:13" ht="15.75" customHeight="1">
      <c r="B97" s="209" t="s">
        <v>68</v>
      </c>
      <c r="C97" s="83" t="s">
        <v>465</v>
      </c>
      <c r="D97" s="57" t="s">
        <v>69</v>
      </c>
      <c r="E97" s="87">
        <v>0.66</v>
      </c>
      <c r="F97" s="86">
        <v>1</v>
      </c>
      <c r="G97" s="83"/>
      <c r="H97" s="83"/>
      <c r="I97" s="86"/>
      <c r="J97" s="289" t="s">
        <v>465</v>
      </c>
      <c r="K97" s="136">
        <v>1</v>
      </c>
      <c r="L97">
        <v>1</v>
      </c>
      <c r="M97" s="267"/>
    </row>
    <row r="98" spans="1:13" ht="15.75" customHeight="1">
      <c r="A98" s="80" t="s">
        <v>251</v>
      </c>
      <c r="B98" s="209" t="s">
        <v>136</v>
      </c>
      <c r="C98" s="135" t="s">
        <v>465</v>
      </c>
      <c r="D98" s="57" t="s">
        <v>252</v>
      </c>
      <c r="E98" s="83"/>
      <c r="F98" s="86"/>
      <c r="G98" s="83"/>
      <c r="H98" s="87">
        <v>2.77</v>
      </c>
      <c r="I98" s="86"/>
      <c r="J98" s="289" t="s">
        <v>465</v>
      </c>
      <c r="K98" s="136">
        <v>1</v>
      </c>
      <c r="L98">
        <v>1</v>
      </c>
      <c r="M98" s="267"/>
    </row>
    <row r="99" spans="1:13" ht="15.75" customHeight="1">
      <c r="A99" s="80" t="s">
        <v>253</v>
      </c>
      <c r="B99" s="209" t="s">
        <v>139</v>
      </c>
      <c r="C99" s="135" t="s">
        <v>466</v>
      </c>
      <c r="D99" s="57" t="s">
        <v>254</v>
      </c>
      <c r="E99" s="83"/>
      <c r="F99" s="86"/>
      <c r="G99" s="83"/>
      <c r="H99" s="87">
        <v>2.2200000000000002</v>
      </c>
      <c r="I99" s="86"/>
      <c r="J99" s="290" t="s">
        <v>466</v>
      </c>
      <c r="K99" s="136">
        <v>2</v>
      </c>
      <c r="M99" s="267">
        <v>1</v>
      </c>
    </row>
    <row r="100" spans="1:13" ht="15.75" customHeight="1">
      <c r="B100" s="83"/>
      <c r="C100" s="83"/>
      <c r="D100" s="84" t="s">
        <v>255</v>
      </c>
      <c r="E100" s="83"/>
      <c r="F100" s="86"/>
      <c r="G100" s="83"/>
      <c r="H100" s="83"/>
      <c r="I100" s="86"/>
      <c r="J100" s="135"/>
      <c r="K100" s="136"/>
    </row>
    <row r="101" spans="1:13" ht="15.75" customHeight="1">
      <c r="A101" s="80" t="s">
        <v>256</v>
      </c>
      <c r="B101" s="209" t="s">
        <v>145</v>
      </c>
      <c r="C101" s="135" t="s">
        <v>465</v>
      </c>
      <c r="D101" s="80" t="s">
        <v>257</v>
      </c>
      <c r="E101" s="104">
        <v>2.0699999999999998</v>
      </c>
      <c r="F101" s="86">
        <v>1</v>
      </c>
      <c r="G101" s="83"/>
      <c r="H101" s="83"/>
      <c r="I101" s="86"/>
      <c r="J101" s="289" t="s">
        <v>465</v>
      </c>
      <c r="K101" s="136">
        <v>1</v>
      </c>
      <c r="L101">
        <v>1</v>
      </c>
      <c r="M101" s="267"/>
    </row>
    <row r="102" spans="1:13" ht="15.75" customHeight="1">
      <c r="B102" s="91" t="s">
        <v>215</v>
      </c>
      <c r="C102" s="91"/>
      <c r="D102" s="83"/>
      <c r="E102" s="84">
        <f>SUM(E93:E101)</f>
        <v>3.48</v>
      </c>
      <c r="F102" s="84"/>
      <c r="G102" s="79">
        <f>SUM(G93:G101)</f>
        <v>3.69</v>
      </c>
      <c r="H102" s="84">
        <f>SUM(H93:H101)</f>
        <v>4.99</v>
      </c>
      <c r="I102" s="86">
        <v>2</v>
      </c>
      <c r="J102" s="135"/>
      <c r="K102" s="136"/>
    </row>
    <row r="103" spans="1:13" ht="1.5" customHeight="1">
      <c r="B103" s="98"/>
      <c r="C103" s="98"/>
      <c r="D103" s="98"/>
      <c r="E103" s="98"/>
      <c r="F103" s="94"/>
      <c r="G103" s="98"/>
      <c r="H103" s="98"/>
      <c r="I103" s="94"/>
      <c r="J103" s="135"/>
      <c r="K103" s="136"/>
    </row>
    <row r="104" spans="1:13" ht="15.75" customHeight="1">
      <c r="B104" s="91" t="s">
        <v>258</v>
      </c>
      <c r="C104" s="91"/>
      <c r="D104" s="83"/>
      <c r="E104" s="84" t="s">
        <v>211</v>
      </c>
      <c r="F104" s="84"/>
      <c r="G104" s="91" t="s">
        <v>259</v>
      </c>
      <c r="H104" s="83"/>
      <c r="I104" s="86"/>
      <c r="J104" s="135"/>
      <c r="K104" s="136"/>
    </row>
    <row r="105" spans="1:13" ht="15.75" customHeight="1">
      <c r="B105" s="209" t="s">
        <v>81</v>
      </c>
      <c r="C105" s="135" t="s">
        <v>465</v>
      </c>
      <c r="D105" s="57" t="s">
        <v>56</v>
      </c>
      <c r="E105" s="87">
        <v>23.42</v>
      </c>
      <c r="F105" s="86">
        <v>1</v>
      </c>
      <c r="G105" s="83"/>
      <c r="H105" s="83"/>
      <c r="I105" s="86"/>
      <c r="J105" s="289" t="s">
        <v>465</v>
      </c>
      <c r="K105" s="136">
        <v>1</v>
      </c>
      <c r="L105">
        <v>1</v>
      </c>
      <c r="M105" s="267"/>
    </row>
    <row r="106" spans="1:13" ht="15.75" customHeight="1">
      <c r="A106" s="80" t="s">
        <v>228</v>
      </c>
      <c r="B106" s="209" t="s">
        <v>148</v>
      </c>
      <c r="C106" s="135" t="s">
        <v>465</v>
      </c>
      <c r="D106" s="80" t="s">
        <v>149</v>
      </c>
      <c r="E106" s="87">
        <v>15</v>
      </c>
      <c r="F106" s="86">
        <v>1</v>
      </c>
      <c r="G106" s="83"/>
      <c r="H106" s="83"/>
      <c r="I106" s="86"/>
      <c r="J106" s="289" t="s">
        <v>465</v>
      </c>
      <c r="K106" s="136">
        <v>1</v>
      </c>
      <c r="L106">
        <v>1</v>
      </c>
      <c r="M106" s="267"/>
    </row>
    <row r="107" spans="1:13" ht="15.75" customHeight="1">
      <c r="B107" s="209" t="s">
        <v>168</v>
      </c>
      <c r="C107" s="135" t="s">
        <v>465</v>
      </c>
      <c r="D107" s="57" t="s">
        <v>169</v>
      </c>
      <c r="E107" s="83"/>
      <c r="F107" s="87"/>
      <c r="G107" s="87">
        <v>2.23</v>
      </c>
      <c r="H107" s="83"/>
      <c r="I107" s="86"/>
      <c r="J107" s="289" t="s">
        <v>465</v>
      </c>
      <c r="K107" s="136">
        <v>1</v>
      </c>
      <c r="L107">
        <v>1</v>
      </c>
      <c r="M107" s="267"/>
    </row>
    <row r="108" spans="1:13" ht="15.75" customHeight="1">
      <c r="B108" s="209" t="s">
        <v>170</v>
      </c>
      <c r="C108" s="135" t="s">
        <v>465</v>
      </c>
      <c r="D108" s="57" t="s">
        <v>169</v>
      </c>
      <c r="E108" s="83"/>
      <c r="F108" s="87"/>
      <c r="G108" s="87">
        <v>2.75</v>
      </c>
      <c r="H108" s="83"/>
      <c r="I108" s="86"/>
      <c r="J108" s="289" t="s">
        <v>465</v>
      </c>
      <c r="K108" s="136">
        <v>1</v>
      </c>
      <c r="L108">
        <v>1</v>
      </c>
      <c r="M108" s="267"/>
    </row>
    <row r="109" spans="1:13" ht="15.75" customHeight="1">
      <c r="B109" s="209" t="s">
        <v>107</v>
      </c>
      <c r="C109" s="135" t="s">
        <v>465</v>
      </c>
      <c r="D109" s="57" t="s">
        <v>108</v>
      </c>
      <c r="E109" s="87">
        <v>3.46</v>
      </c>
      <c r="F109" s="86">
        <v>1</v>
      </c>
      <c r="G109" s="83"/>
      <c r="H109" s="83"/>
      <c r="I109" s="86"/>
      <c r="J109" s="289" t="s">
        <v>465</v>
      </c>
      <c r="K109" s="136">
        <v>1</v>
      </c>
      <c r="L109">
        <v>1</v>
      </c>
      <c r="M109" s="267"/>
    </row>
    <row r="110" spans="1:13" ht="15.75" customHeight="1">
      <c r="B110" s="209" t="s">
        <v>77</v>
      </c>
      <c r="C110" s="135" t="s">
        <v>465</v>
      </c>
      <c r="D110" s="89" t="s">
        <v>78</v>
      </c>
      <c r="E110" s="87">
        <v>4.9000000000000004</v>
      </c>
      <c r="F110" s="86">
        <v>1</v>
      </c>
      <c r="G110" s="83"/>
      <c r="H110" s="83"/>
      <c r="I110" s="86"/>
      <c r="J110" s="289" t="s">
        <v>465</v>
      </c>
      <c r="K110" s="136">
        <v>1</v>
      </c>
      <c r="L110">
        <v>1</v>
      </c>
    </row>
    <row r="111" spans="1:13" ht="15.75" customHeight="1">
      <c r="B111" s="178" t="s">
        <v>215</v>
      </c>
      <c r="C111" s="178"/>
      <c r="D111" s="83"/>
      <c r="E111" s="79">
        <f>SUM(E105:E109)</f>
        <v>41.88</v>
      </c>
      <c r="F111" s="84"/>
      <c r="G111" s="84">
        <f>SUM(G105:G109)</f>
        <v>4.9800000000000004</v>
      </c>
      <c r="H111" s="83"/>
      <c r="I111" s="86">
        <v>1</v>
      </c>
      <c r="J111" s="135"/>
      <c r="K111" s="136"/>
    </row>
    <row r="112" spans="1:13" ht="5.25" customHeight="1">
      <c r="B112" s="98"/>
      <c r="C112" s="98"/>
      <c r="D112" s="98"/>
      <c r="E112" s="98"/>
      <c r="F112" s="94"/>
      <c r="G112" s="98"/>
      <c r="H112" s="98"/>
      <c r="I112" s="94"/>
      <c r="J112" s="135"/>
      <c r="K112" s="136"/>
    </row>
    <row r="113" spans="2:15" ht="15.75" customHeight="1">
      <c r="B113" s="91" t="s">
        <v>260</v>
      </c>
      <c r="C113" s="91"/>
      <c r="D113" s="83"/>
      <c r="E113" s="84" t="s">
        <v>211</v>
      </c>
      <c r="F113" s="86"/>
      <c r="G113" s="83"/>
      <c r="H113" s="83"/>
      <c r="I113" s="86"/>
      <c r="J113" s="135"/>
      <c r="K113" s="136"/>
    </row>
    <row r="114" spans="2:15" ht="15.75" customHeight="1">
      <c r="B114" s="209" t="s">
        <v>100</v>
      </c>
      <c r="C114" s="135" t="s">
        <v>467</v>
      </c>
      <c r="D114" s="101" t="s">
        <v>101</v>
      </c>
      <c r="E114" s="87">
        <v>1.9</v>
      </c>
      <c r="F114" s="86">
        <v>1</v>
      </c>
      <c r="G114" s="83"/>
      <c r="H114" s="83"/>
      <c r="I114" s="86"/>
      <c r="J114" s="292" t="s">
        <v>467</v>
      </c>
      <c r="K114" s="136">
        <v>1</v>
      </c>
      <c r="M114" s="267"/>
      <c r="N114">
        <v>1</v>
      </c>
    </row>
    <row r="115" spans="2:15" ht="15.75" customHeight="1">
      <c r="B115" s="209" t="s">
        <v>86</v>
      </c>
      <c r="C115" s="135" t="s">
        <v>467</v>
      </c>
      <c r="D115" s="57" t="s">
        <v>87</v>
      </c>
      <c r="E115" s="87">
        <v>12.77</v>
      </c>
      <c r="F115" s="86">
        <v>1</v>
      </c>
      <c r="G115" s="83"/>
      <c r="H115" s="83"/>
      <c r="I115" s="86"/>
      <c r="J115" s="292" t="s">
        <v>467</v>
      </c>
      <c r="K115" s="136">
        <v>1</v>
      </c>
      <c r="M115" s="267"/>
      <c r="N115">
        <v>1</v>
      </c>
    </row>
    <row r="116" spans="2:15" ht="15.75" customHeight="1">
      <c r="B116" s="209" t="s">
        <v>75</v>
      </c>
      <c r="C116" s="135" t="s">
        <v>465</v>
      </c>
      <c r="D116" s="57" t="s">
        <v>76</v>
      </c>
      <c r="E116" s="87">
        <v>4.29</v>
      </c>
      <c r="F116" s="86">
        <v>1</v>
      </c>
      <c r="G116" s="83"/>
      <c r="H116" s="83"/>
      <c r="I116" s="86"/>
      <c r="J116" s="289" t="s">
        <v>465</v>
      </c>
      <c r="K116" s="136">
        <v>1</v>
      </c>
      <c r="L116">
        <v>1</v>
      </c>
      <c r="M116" s="267"/>
    </row>
    <row r="117" spans="2:15" ht="15.75" customHeight="1">
      <c r="B117" s="91" t="s">
        <v>215</v>
      </c>
      <c r="C117" s="91"/>
      <c r="D117" s="101"/>
      <c r="E117" s="105">
        <f>SUM(E114:E116)</f>
        <v>18.96</v>
      </c>
      <c r="F117" s="86"/>
      <c r="G117" s="83"/>
      <c r="H117" s="83"/>
      <c r="I117" s="86"/>
      <c r="J117" s="135"/>
      <c r="K117" s="136"/>
    </row>
    <row r="118" spans="2:15" ht="3" customHeight="1">
      <c r="B118" s="98"/>
      <c r="C118" s="98"/>
      <c r="D118" s="98"/>
      <c r="E118" s="98"/>
      <c r="F118" s="94"/>
      <c r="G118" s="98"/>
      <c r="H118" s="98"/>
      <c r="I118" s="94"/>
      <c r="J118" s="135"/>
      <c r="K118" s="136"/>
    </row>
    <row r="119" spans="2:15" ht="15.75" customHeight="1">
      <c r="B119" s="91" t="s">
        <v>261</v>
      </c>
      <c r="C119" s="91"/>
      <c r="D119" s="83"/>
      <c r="E119" s="83"/>
      <c r="F119" s="86"/>
      <c r="G119" s="83"/>
      <c r="H119" s="83"/>
      <c r="I119" s="86"/>
      <c r="J119" s="135"/>
      <c r="K119" s="136"/>
    </row>
    <row r="120" spans="2:15" ht="15.75" customHeight="1">
      <c r="B120" s="209" t="s">
        <v>38</v>
      </c>
      <c r="C120" s="209" t="s">
        <v>465</v>
      </c>
      <c r="D120" s="57" t="s">
        <v>39</v>
      </c>
      <c r="E120" s="87">
        <v>6.8</v>
      </c>
      <c r="F120" s="86">
        <v>1</v>
      </c>
      <c r="H120" s="83"/>
      <c r="I120" s="86"/>
      <c r="J120" s="289" t="str">
        <f>+C120</f>
        <v>low</v>
      </c>
      <c r="K120" s="83">
        <v>1</v>
      </c>
      <c r="L120">
        <v>1</v>
      </c>
      <c r="M120" s="267"/>
    </row>
    <row r="121" spans="2:15" ht="15.75" customHeight="1">
      <c r="B121" s="209" t="s">
        <v>109</v>
      </c>
      <c r="C121" s="209" t="s">
        <v>465</v>
      </c>
      <c r="D121" s="57" t="s">
        <v>110</v>
      </c>
      <c r="E121" s="87">
        <v>1.81</v>
      </c>
      <c r="F121" s="86">
        <v>1</v>
      </c>
      <c r="H121" s="83"/>
      <c r="I121" s="86"/>
      <c r="J121" s="289" t="str">
        <f t="shared" ref="J121:J125" si="0">+C121</f>
        <v>low</v>
      </c>
      <c r="K121" s="83">
        <v>1</v>
      </c>
      <c r="L121">
        <v>1</v>
      </c>
      <c r="M121" s="267"/>
    </row>
    <row r="122" spans="2:15" ht="15.75" customHeight="1">
      <c r="B122" s="209" t="s">
        <v>111</v>
      </c>
      <c r="C122" s="209" t="s">
        <v>468</v>
      </c>
      <c r="D122" s="57" t="s">
        <v>112</v>
      </c>
      <c r="E122" s="87">
        <v>2.87</v>
      </c>
      <c r="F122" s="86">
        <v>1</v>
      </c>
      <c r="H122" s="83"/>
      <c r="I122" s="86"/>
      <c r="J122" s="290" t="str">
        <f t="shared" si="0"/>
        <v>Moderate</v>
      </c>
      <c r="K122" s="83">
        <v>2</v>
      </c>
      <c r="M122" s="267">
        <v>1</v>
      </c>
    </row>
    <row r="123" spans="2:15" ht="15.75" customHeight="1">
      <c r="B123" s="209" t="s">
        <v>116</v>
      </c>
      <c r="C123" s="209" t="s">
        <v>465</v>
      </c>
      <c r="D123" s="89" t="s">
        <v>117</v>
      </c>
      <c r="E123" s="87">
        <v>1.03</v>
      </c>
      <c r="F123" s="86">
        <v>1</v>
      </c>
      <c r="H123" s="83"/>
      <c r="I123" s="86"/>
      <c r="J123" s="289" t="str">
        <f t="shared" si="0"/>
        <v>low</v>
      </c>
      <c r="K123" s="83">
        <v>1</v>
      </c>
      <c r="L123">
        <v>1</v>
      </c>
      <c r="M123" s="267"/>
    </row>
    <row r="124" spans="2:15" ht="15.75" customHeight="1">
      <c r="B124" s="209" t="s">
        <v>119</v>
      </c>
      <c r="C124" s="209" t="s">
        <v>465</v>
      </c>
      <c r="D124" s="57" t="s">
        <v>120</v>
      </c>
      <c r="E124" s="87">
        <v>1.21</v>
      </c>
      <c r="F124" s="86">
        <v>1</v>
      </c>
      <c r="H124" s="83"/>
      <c r="I124" s="86"/>
      <c r="J124" s="289" t="str">
        <f t="shared" si="0"/>
        <v>low</v>
      </c>
      <c r="K124" s="83">
        <v>1</v>
      </c>
      <c r="L124">
        <v>1</v>
      </c>
      <c r="M124" s="267"/>
    </row>
    <row r="125" spans="2:15" ht="15.75" customHeight="1">
      <c r="B125" s="209" t="s">
        <v>131</v>
      </c>
      <c r="C125" s="209" t="s">
        <v>465</v>
      </c>
      <c r="D125" s="99" t="s">
        <v>132</v>
      </c>
      <c r="E125" s="87">
        <v>1</v>
      </c>
      <c r="F125" s="86">
        <v>1</v>
      </c>
      <c r="H125" s="83"/>
      <c r="I125" s="86"/>
      <c r="J125" s="289" t="str">
        <f t="shared" si="0"/>
        <v>low</v>
      </c>
      <c r="K125" s="83">
        <v>1</v>
      </c>
      <c r="L125">
        <v>1</v>
      </c>
    </row>
    <row r="126" spans="2:15" ht="15.75" customHeight="1" thickBot="1">
      <c r="B126" s="83"/>
      <c r="C126" s="83"/>
      <c r="D126" s="83"/>
      <c r="E126" s="83"/>
      <c r="F126" s="84">
        <f>COUNT(F3:F125)</f>
        <v>33</v>
      </c>
      <c r="G126" s="83"/>
      <c r="H126" s="83"/>
      <c r="I126" s="84">
        <f>COUNT(I3:I125)</f>
        <v>11</v>
      </c>
      <c r="J126" s="137"/>
      <c r="K126" s="138">
        <f>COUNT(K4:K125)</f>
        <v>81</v>
      </c>
      <c r="L126" s="138">
        <f t="shared" ref="L126:N126" si="1">COUNT(L4:L125)</f>
        <v>67</v>
      </c>
      <c r="M126" s="138">
        <v>9</v>
      </c>
      <c r="N126" s="138">
        <f t="shared" si="1"/>
        <v>5</v>
      </c>
      <c r="O126" s="294">
        <f>SUM(L126:N1260)</f>
        <v>82.83716049382717</v>
      </c>
    </row>
    <row r="127" spans="2:15" ht="15.75" customHeight="1">
      <c r="B127" s="83"/>
      <c r="C127" s="83"/>
      <c r="D127" s="83"/>
      <c r="E127" s="83"/>
      <c r="F127" s="86"/>
      <c r="G127" s="83"/>
      <c r="H127" s="83"/>
      <c r="I127" s="86"/>
    </row>
    <row r="128" spans="2:15" ht="15.75" customHeight="1">
      <c r="B128" s="83"/>
      <c r="C128" s="83"/>
      <c r="D128" s="83"/>
      <c r="E128" s="83"/>
      <c r="F128" s="86"/>
      <c r="G128" s="83"/>
      <c r="H128" s="83"/>
      <c r="I128" s="86"/>
      <c r="J128">
        <f>COUNT(J4:J126)</f>
        <v>0</v>
      </c>
    </row>
    <row r="129" spans="2:13" ht="15.75" customHeight="1">
      <c r="B129" s="83"/>
      <c r="C129" s="83"/>
      <c r="D129" s="83"/>
      <c r="E129" s="83"/>
      <c r="F129" s="86"/>
      <c r="G129" s="83"/>
      <c r="H129" s="83"/>
      <c r="I129" s="86"/>
    </row>
    <row r="130" spans="2:13" ht="15.75" customHeight="1">
      <c r="B130" s="83"/>
      <c r="C130" s="83"/>
      <c r="D130" s="83"/>
      <c r="E130" s="83"/>
      <c r="F130" s="86"/>
      <c r="G130" s="83"/>
      <c r="H130" s="83"/>
      <c r="I130" s="86"/>
    </row>
    <row r="131" spans="2:13" ht="15.75" customHeight="1">
      <c r="B131" s="83"/>
      <c r="C131" s="83"/>
      <c r="D131" s="83"/>
      <c r="E131" s="83"/>
      <c r="F131" s="86"/>
      <c r="G131" s="83"/>
      <c r="H131" s="83"/>
      <c r="I131" s="86"/>
    </row>
    <row r="132" spans="2:13" ht="15.75" customHeight="1" thickBot="1">
      <c r="B132" s="83"/>
      <c r="C132" s="83"/>
      <c r="D132" s="83"/>
      <c r="E132" s="83"/>
      <c r="F132" s="86"/>
      <c r="G132" s="83"/>
      <c r="H132" s="83"/>
      <c r="I132" s="86"/>
    </row>
    <row r="133" spans="2:13" ht="15.75" customHeight="1">
      <c r="B133" s="83"/>
      <c r="C133" s="83"/>
      <c r="D133" s="83"/>
      <c r="E133" s="83"/>
      <c r="F133" s="86"/>
      <c r="G133" s="83"/>
      <c r="H133" s="83"/>
      <c r="I133" s="86"/>
      <c r="J133" s="295" t="s">
        <v>478</v>
      </c>
      <c r="K133" s="297" t="s">
        <v>476</v>
      </c>
      <c r="L133" s="298" t="s">
        <v>477</v>
      </c>
    </row>
    <row r="134" spans="2:13" ht="15.75" customHeight="1">
      <c r="B134" s="83"/>
      <c r="C134" s="83"/>
      <c r="D134" s="83"/>
      <c r="E134" s="83"/>
      <c r="F134" s="86"/>
      <c r="G134" s="83"/>
      <c r="H134" s="83"/>
      <c r="I134" s="86"/>
      <c r="J134" s="299" t="s">
        <v>471</v>
      </c>
      <c r="K134" s="303">
        <f>+L126</f>
        <v>67</v>
      </c>
      <c r="L134" s="304">
        <f>SUM(67/81)+1%</f>
        <v>0.83716049382716051</v>
      </c>
    </row>
    <row r="135" spans="2:13" ht="15.75" customHeight="1">
      <c r="B135" s="83"/>
      <c r="C135" s="83"/>
      <c r="D135" s="83"/>
      <c r="E135" s="83"/>
      <c r="F135" s="86"/>
      <c r="G135" s="83"/>
      <c r="H135" s="83"/>
      <c r="I135" s="86"/>
      <c r="J135" s="301" t="s">
        <v>472</v>
      </c>
      <c r="K135" s="303">
        <f>+M126</f>
        <v>9</v>
      </c>
      <c r="L135" s="304">
        <f>SUM(9/81)</f>
        <v>0.1111111111111111</v>
      </c>
    </row>
    <row r="136" spans="2:13" ht="15.75" customHeight="1">
      <c r="B136" s="83"/>
      <c r="C136" s="83"/>
      <c r="D136" s="83"/>
      <c r="E136" s="83"/>
      <c r="F136" s="86"/>
      <c r="G136" s="83"/>
      <c r="H136" s="83"/>
      <c r="I136" s="86"/>
      <c r="J136" s="300" t="s">
        <v>473</v>
      </c>
      <c r="K136" s="303">
        <f>+N126</f>
        <v>5</v>
      </c>
      <c r="L136" s="304">
        <f>SUM(5/81)</f>
        <v>6.1728395061728392E-2</v>
      </c>
    </row>
    <row r="137" spans="2:13" ht="15.75" customHeight="1">
      <c r="B137" s="83"/>
      <c r="C137" s="83"/>
      <c r="D137" s="83"/>
      <c r="E137" s="83"/>
      <c r="F137" s="86"/>
      <c r="G137" s="83"/>
      <c r="H137" s="83"/>
      <c r="I137" s="86"/>
      <c r="J137" s="296" t="s">
        <v>474</v>
      </c>
      <c r="K137" s="303">
        <v>0</v>
      </c>
      <c r="L137" s="304">
        <v>0</v>
      </c>
    </row>
    <row r="138" spans="2:13" ht="15.75" customHeight="1" thickBot="1">
      <c r="B138" s="83"/>
      <c r="C138" s="83"/>
      <c r="D138" s="83"/>
      <c r="E138" s="83"/>
      <c r="F138" s="86"/>
      <c r="G138" s="83"/>
      <c r="H138" s="83"/>
      <c r="I138" s="86"/>
      <c r="J138" s="302" t="s">
        <v>475</v>
      </c>
      <c r="K138" s="305">
        <v>0</v>
      </c>
      <c r="L138" s="306">
        <v>0</v>
      </c>
    </row>
    <row r="139" spans="2:13" ht="15.75" customHeight="1">
      <c r="B139" s="83"/>
      <c r="C139" s="83"/>
      <c r="D139" s="83"/>
      <c r="E139" s="83"/>
      <c r="F139" s="86"/>
      <c r="G139" s="83"/>
      <c r="H139" s="83"/>
      <c r="I139" s="86"/>
    </row>
    <row r="140" spans="2:13" ht="15.75" customHeight="1">
      <c r="B140" s="83"/>
      <c r="C140" s="83"/>
      <c r="D140" s="83"/>
      <c r="E140" s="83"/>
      <c r="F140" s="86"/>
      <c r="G140" s="83"/>
      <c r="H140" s="83"/>
      <c r="I140" s="86"/>
    </row>
    <row r="141" spans="2:13" ht="15.75" customHeight="1">
      <c r="B141" s="83"/>
      <c r="C141" s="83"/>
      <c r="D141" s="83"/>
      <c r="E141" s="83"/>
      <c r="F141" s="86"/>
      <c r="G141" s="83"/>
      <c r="H141" s="83"/>
      <c r="I141" s="86"/>
      <c r="M141">
        <f>67/81</f>
        <v>0.8271604938271605</v>
      </c>
    </row>
    <row r="142" spans="2:13" ht="15.75" customHeight="1">
      <c r="B142" s="83"/>
      <c r="C142" s="83"/>
      <c r="D142" s="83"/>
      <c r="E142" s="83"/>
      <c r="F142" s="86"/>
      <c r="G142" s="83"/>
      <c r="H142" s="83"/>
      <c r="I142" s="86"/>
    </row>
    <row r="143" spans="2:13" ht="15.75" customHeight="1">
      <c r="B143" s="83"/>
      <c r="C143" s="83"/>
      <c r="D143" s="83"/>
      <c r="E143" s="83"/>
      <c r="F143" s="86"/>
      <c r="G143" s="83"/>
      <c r="H143" s="83"/>
      <c r="I143" s="86"/>
    </row>
    <row r="144" spans="2:13" ht="15.75" customHeight="1">
      <c r="B144" s="83"/>
      <c r="C144" s="83"/>
      <c r="D144" s="99"/>
      <c r="E144" s="90"/>
      <c r="F144" s="86"/>
      <c r="G144" s="83"/>
      <c r="H144" s="83"/>
      <c r="I144" s="86"/>
    </row>
    <row r="145" spans="2:9" ht="15.75" customHeight="1">
      <c r="B145" s="83"/>
      <c r="C145" s="83"/>
      <c r="D145" s="83"/>
      <c r="E145" s="83"/>
      <c r="F145" s="86"/>
      <c r="G145" s="83"/>
      <c r="H145" s="83"/>
      <c r="I145" s="86"/>
    </row>
    <row r="146" spans="2:9" ht="15.75" customHeight="1">
      <c r="B146" s="83"/>
      <c r="C146" s="83"/>
      <c r="D146" s="83"/>
      <c r="E146" s="83"/>
      <c r="F146" s="86"/>
      <c r="G146" s="83"/>
      <c r="H146" s="83"/>
      <c r="I146" s="86"/>
    </row>
    <row r="147" spans="2:9" ht="15.75" customHeight="1">
      <c r="B147" s="83"/>
      <c r="C147" s="83"/>
      <c r="D147" s="83"/>
      <c r="E147" s="83"/>
      <c r="F147" s="86"/>
      <c r="G147" s="83"/>
      <c r="H147" s="83"/>
      <c r="I147" s="86"/>
    </row>
    <row r="148" spans="2:9" ht="15.75" customHeight="1">
      <c r="B148" s="83"/>
      <c r="C148" s="83"/>
      <c r="D148" s="83"/>
      <c r="E148" s="83"/>
      <c r="F148" s="86"/>
      <c r="G148" s="83"/>
      <c r="H148" s="83"/>
      <c r="I148" s="86"/>
    </row>
    <row r="149" spans="2:9" ht="15.75" customHeight="1">
      <c r="B149" s="83"/>
      <c r="C149" s="83"/>
      <c r="D149" s="83"/>
      <c r="E149" s="83"/>
      <c r="F149" s="86"/>
      <c r="G149" s="83"/>
      <c r="H149" s="83"/>
      <c r="I149" s="86"/>
    </row>
    <row r="150" spans="2:9" ht="15.75" customHeight="1">
      <c r="B150" s="83"/>
      <c r="C150" s="83"/>
      <c r="D150" s="83"/>
      <c r="E150" s="83"/>
      <c r="F150" s="86"/>
      <c r="G150" s="83"/>
      <c r="H150" s="83"/>
      <c r="I150" s="86"/>
    </row>
    <row r="151" spans="2:9" ht="15.75" customHeight="1">
      <c r="B151" s="83"/>
      <c r="C151" s="83"/>
      <c r="D151" s="83"/>
      <c r="E151" s="83"/>
      <c r="F151" s="86"/>
      <c r="G151" s="83"/>
      <c r="H151" s="83"/>
      <c r="I151" s="86"/>
    </row>
    <row r="152" spans="2:9" ht="15.75" customHeight="1">
      <c r="B152" s="83"/>
      <c r="C152" s="83"/>
      <c r="D152" s="83"/>
      <c r="E152" s="83"/>
      <c r="F152" s="86"/>
      <c r="G152" s="83"/>
      <c r="H152" s="83"/>
      <c r="I152" s="86"/>
    </row>
    <row r="153" spans="2:9" ht="15.75" customHeight="1">
      <c r="B153" s="83"/>
      <c r="C153" s="83"/>
      <c r="D153" s="83"/>
      <c r="E153" s="83"/>
      <c r="F153" s="86"/>
      <c r="G153" s="83"/>
      <c r="H153" s="83"/>
      <c r="I153" s="86"/>
    </row>
    <row r="154" spans="2:9" ht="15.75" customHeight="1">
      <c r="B154" s="83"/>
      <c r="C154" s="83"/>
      <c r="D154" s="83"/>
      <c r="E154" s="83"/>
      <c r="F154" s="86"/>
      <c r="G154" s="83"/>
      <c r="H154" s="83"/>
      <c r="I154" s="86"/>
    </row>
    <row r="155" spans="2:9" ht="15.75" customHeight="1">
      <c r="B155" s="83"/>
      <c r="C155" s="83"/>
      <c r="D155" s="83"/>
      <c r="E155" s="83"/>
      <c r="F155" s="86"/>
      <c r="G155" s="83"/>
      <c r="H155" s="83"/>
      <c r="I155" s="86"/>
    </row>
    <row r="156" spans="2:9" ht="15.75" customHeight="1">
      <c r="B156" s="83"/>
      <c r="C156" s="83"/>
      <c r="D156" s="83"/>
      <c r="E156" s="83"/>
      <c r="F156" s="86"/>
      <c r="G156" s="83"/>
      <c r="H156" s="83"/>
      <c r="I156" s="86"/>
    </row>
    <row r="157" spans="2:9" ht="15.75" customHeight="1">
      <c r="B157" s="83"/>
      <c r="C157" s="83"/>
      <c r="D157" s="83"/>
      <c r="E157" s="83"/>
      <c r="F157" s="86"/>
      <c r="G157" s="83"/>
      <c r="H157" s="83"/>
      <c r="I157" s="86"/>
    </row>
    <row r="158" spans="2:9" ht="15.75" customHeight="1">
      <c r="B158" s="83"/>
      <c r="C158" s="83"/>
      <c r="D158" s="83"/>
      <c r="E158" s="83"/>
      <c r="F158" s="86"/>
      <c r="G158" s="83"/>
      <c r="H158" s="83"/>
      <c r="I158" s="86"/>
    </row>
    <row r="159" spans="2:9" ht="15.75" customHeight="1">
      <c r="B159" s="83"/>
      <c r="C159" s="83"/>
      <c r="D159" s="83"/>
      <c r="E159" s="83"/>
      <c r="F159" s="86"/>
      <c r="G159" s="83"/>
      <c r="H159" s="83"/>
      <c r="I159" s="86"/>
    </row>
    <row r="160" spans="2:9" ht="15.75" customHeight="1">
      <c r="B160" s="83"/>
      <c r="C160" s="83"/>
      <c r="D160" s="83"/>
      <c r="E160" s="83"/>
      <c r="F160" s="86"/>
      <c r="G160" s="83"/>
      <c r="H160" s="83"/>
      <c r="I160" s="86"/>
    </row>
    <row r="161" spans="2:9" ht="15.75" customHeight="1">
      <c r="B161" s="83"/>
      <c r="C161" s="83"/>
      <c r="D161" s="83"/>
      <c r="E161" s="83"/>
      <c r="F161" s="86"/>
      <c r="G161" s="83"/>
      <c r="H161" s="83"/>
      <c r="I161" s="86"/>
    </row>
    <row r="162" spans="2:9" ht="15.75" customHeight="1">
      <c r="B162" s="83"/>
      <c r="C162" s="83"/>
      <c r="D162" s="83"/>
      <c r="E162" s="83"/>
      <c r="F162" s="86"/>
      <c r="G162" s="83"/>
      <c r="H162" s="83"/>
      <c r="I162" s="86"/>
    </row>
    <row r="163" spans="2:9" ht="15.75" customHeight="1">
      <c r="B163" s="83"/>
      <c r="C163" s="83"/>
      <c r="D163" s="83"/>
      <c r="E163" s="83"/>
      <c r="F163" s="86"/>
      <c r="G163" s="83"/>
      <c r="H163" s="83"/>
      <c r="I163" s="86"/>
    </row>
    <row r="164" spans="2:9" ht="15.75" customHeight="1">
      <c r="B164" s="83"/>
      <c r="C164" s="83"/>
      <c r="D164" s="83"/>
      <c r="E164" s="83"/>
      <c r="F164" s="86"/>
      <c r="G164" s="83"/>
      <c r="H164" s="83"/>
      <c r="I164" s="86"/>
    </row>
    <row r="165" spans="2:9" ht="15.75" customHeight="1">
      <c r="B165" s="83"/>
      <c r="C165" s="83"/>
      <c r="D165" s="83"/>
      <c r="E165" s="83"/>
      <c r="F165" s="86"/>
      <c r="G165" s="83"/>
      <c r="H165" s="83"/>
      <c r="I165" s="86"/>
    </row>
    <row r="166" spans="2:9" ht="15.75" customHeight="1">
      <c r="B166" s="91"/>
      <c r="C166" s="91"/>
      <c r="D166" s="80"/>
      <c r="E166" s="83"/>
      <c r="F166" s="86"/>
      <c r="G166" s="83"/>
      <c r="H166" s="83"/>
      <c r="I166" s="86"/>
    </row>
    <row r="167" spans="2:9" ht="15.75" customHeight="1">
      <c r="B167" s="91"/>
      <c r="C167" s="91"/>
      <c r="D167" s="80"/>
      <c r="E167" s="83"/>
      <c r="F167" s="86"/>
      <c r="G167" s="83"/>
      <c r="H167" s="83"/>
      <c r="I167" s="86"/>
    </row>
    <row r="168" spans="2:9" ht="15.75" customHeight="1">
      <c r="B168" s="91"/>
      <c r="C168" s="91"/>
      <c r="D168" s="80"/>
      <c r="E168" s="83"/>
      <c r="F168" s="86"/>
      <c r="G168" s="83"/>
      <c r="H168" s="83"/>
      <c r="I168" s="86"/>
    </row>
    <row r="169" spans="2:9" ht="15.75" customHeight="1">
      <c r="B169" s="83"/>
      <c r="C169" s="83"/>
      <c r="D169" s="83"/>
      <c r="E169" s="83"/>
      <c r="F169" s="86"/>
      <c r="G169" s="83"/>
      <c r="H169" s="83"/>
      <c r="I169" s="86"/>
    </row>
    <row r="170" spans="2:9" ht="15.75" customHeight="1">
      <c r="B170" s="83"/>
      <c r="C170" s="83"/>
      <c r="D170" s="83"/>
      <c r="E170" s="83"/>
      <c r="F170" s="86"/>
      <c r="G170" s="83"/>
      <c r="H170" s="83"/>
      <c r="I170" s="86"/>
    </row>
    <row r="171" spans="2:9" ht="15.75" customHeight="1">
      <c r="B171" s="83"/>
      <c r="C171" s="83"/>
      <c r="D171" s="83"/>
      <c r="E171" s="83"/>
      <c r="F171" s="86"/>
      <c r="G171" s="83"/>
      <c r="H171" s="83"/>
      <c r="I171" s="86"/>
    </row>
    <row r="172" spans="2:9" ht="15.75" customHeight="1">
      <c r="B172" s="83"/>
      <c r="C172" s="83"/>
      <c r="D172" s="83"/>
      <c r="E172" s="83"/>
      <c r="F172" s="86"/>
      <c r="G172" s="83"/>
      <c r="H172" s="83"/>
      <c r="I172" s="86"/>
    </row>
    <row r="173" spans="2:9" ht="15.75" customHeight="1">
      <c r="B173" s="83"/>
      <c r="C173" s="83"/>
      <c r="D173" s="83"/>
      <c r="E173" s="83"/>
      <c r="F173" s="86"/>
      <c r="G173" s="83"/>
      <c r="H173" s="83"/>
      <c r="I173" s="86"/>
    </row>
    <row r="174" spans="2:9" ht="15.75" customHeight="1">
      <c r="B174" s="83"/>
      <c r="C174" s="83"/>
      <c r="D174" s="83"/>
      <c r="E174" s="83"/>
      <c r="F174" s="86"/>
      <c r="G174" s="83"/>
      <c r="H174" s="83"/>
      <c r="I174" s="86"/>
    </row>
    <row r="175" spans="2:9" ht="15.75" customHeight="1">
      <c r="B175" s="83"/>
      <c r="C175" s="83"/>
      <c r="D175" s="83"/>
      <c r="E175" s="83"/>
      <c r="F175" s="86"/>
      <c r="G175" s="83"/>
      <c r="H175" s="83"/>
      <c r="I175" s="86"/>
    </row>
    <row r="176" spans="2:9" ht="15.75" customHeight="1">
      <c r="B176" s="83"/>
      <c r="C176" s="83"/>
      <c r="D176" s="83"/>
      <c r="E176" s="83"/>
      <c r="F176" s="86"/>
      <c r="G176" s="83"/>
      <c r="H176" s="83"/>
      <c r="I176" s="86"/>
    </row>
    <row r="177" spans="2:9" ht="15.75" customHeight="1">
      <c r="B177" s="83"/>
      <c r="C177" s="83"/>
      <c r="D177" s="83"/>
      <c r="E177" s="83"/>
      <c r="F177" s="86"/>
      <c r="G177" s="83"/>
      <c r="H177" s="83"/>
      <c r="I177" s="86"/>
    </row>
    <row r="178" spans="2:9" ht="15.75" customHeight="1">
      <c r="B178" s="83"/>
      <c r="C178" s="83"/>
      <c r="D178" s="83"/>
      <c r="E178" s="83"/>
      <c r="F178" s="86"/>
      <c r="G178" s="83"/>
      <c r="H178" s="83"/>
      <c r="I178" s="86"/>
    </row>
    <row r="179" spans="2:9" ht="15.75" customHeight="1">
      <c r="B179" s="91"/>
      <c r="C179" s="91"/>
      <c r="D179" s="106"/>
      <c r="E179" s="83"/>
      <c r="F179" s="86"/>
      <c r="G179" s="83"/>
      <c r="H179" s="83"/>
      <c r="I179" s="86"/>
    </row>
    <row r="180" spans="2:9" ht="15.75" customHeight="1">
      <c r="B180" s="83"/>
      <c r="C180" s="83"/>
      <c r="D180" s="83"/>
      <c r="E180" s="83"/>
      <c r="F180" s="86"/>
      <c r="G180" s="83"/>
      <c r="H180" s="83"/>
      <c r="I180" s="86"/>
    </row>
    <row r="181" spans="2:9" ht="15.75" customHeight="1">
      <c r="B181" s="91"/>
      <c r="C181" s="91"/>
      <c r="D181" s="106"/>
      <c r="E181" s="107"/>
      <c r="F181" s="86"/>
      <c r="G181" s="83"/>
      <c r="H181" s="83"/>
      <c r="I181" s="86"/>
    </row>
    <row r="182" spans="2:9" ht="15.75" customHeight="1">
      <c r="B182" s="81"/>
      <c r="C182" s="81"/>
      <c r="D182" s="106"/>
      <c r="E182" s="79"/>
      <c r="F182" s="86"/>
      <c r="G182" s="83"/>
      <c r="H182" s="83"/>
      <c r="I182" s="86"/>
    </row>
    <row r="183" spans="2:9" ht="15.75" customHeight="1">
      <c r="B183" s="85"/>
      <c r="C183" s="85"/>
      <c r="D183" s="106"/>
      <c r="E183" s="87"/>
      <c r="F183" s="86"/>
      <c r="G183" s="83"/>
      <c r="H183" s="83"/>
      <c r="I183" s="86"/>
    </row>
    <row r="184" spans="2:9" ht="15.75" customHeight="1">
      <c r="B184" s="83"/>
      <c r="C184" s="83"/>
      <c r="D184" s="106"/>
      <c r="E184" s="87"/>
      <c r="F184" s="86"/>
      <c r="G184" s="83"/>
      <c r="H184" s="83"/>
      <c r="I184" s="86"/>
    </row>
    <row r="185" spans="2:9" ht="15.75" customHeight="1">
      <c r="B185" s="83"/>
      <c r="C185" s="83"/>
      <c r="D185" s="106"/>
      <c r="E185" s="87"/>
      <c r="F185" s="86"/>
      <c r="G185" s="83"/>
      <c r="H185" s="83"/>
      <c r="I185" s="86"/>
    </row>
    <row r="186" spans="2:9" ht="15.75" customHeight="1">
      <c r="B186" s="83"/>
      <c r="C186" s="83"/>
      <c r="D186" s="106"/>
      <c r="E186" s="87"/>
      <c r="F186" s="86"/>
      <c r="G186" s="83"/>
      <c r="H186" s="83"/>
      <c r="I186" s="86"/>
    </row>
    <row r="187" spans="2:9" ht="15.75" customHeight="1">
      <c r="B187" s="83"/>
      <c r="C187" s="83"/>
      <c r="D187" s="106"/>
      <c r="E187" s="87"/>
      <c r="F187" s="86"/>
      <c r="G187" s="83"/>
      <c r="H187" s="83"/>
      <c r="I187" s="86"/>
    </row>
    <row r="188" spans="2:9" ht="15.75" customHeight="1">
      <c r="B188" s="83"/>
      <c r="C188" s="83"/>
      <c r="D188" s="106"/>
      <c r="E188" s="87"/>
      <c r="F188" s="86"/>
      <c r="G188" s="83"/>
      <c r="H188" s="83"/>
      <c r="I188" s="86"/>
    </row>
    <row r="189" spans="2:9" ht="15.75" customHeight="1">
      <c r="B189" s="83"/>
      <c r="C189" s="83"/>
      <c r="D189" s="106"/>
      <c r="E189" s="87"/>
      <c r="F189" s="86"/>
      <c r="G189" s="83"/>
      <c r="H189" s="83"/>
      <c r="I189" s="86"/>
    </row>
    <row r="190" spans="2:9" ht="15.75" customHeight="1">
      <c r="B190" s="83"/>
      <c r="C190" s="83"/>
      <c r="D190" s="106"/>
      <c r="E190" s="87"/>
      <c r="F190" s="86"/>
      <c r="G190" s="83"/>
      <c r="H190" s="83"/>
      <c r="I190" s="86"/>
    </row>
    <row r="191" spans="2:9" ht="15.75" customHeight="1">
      <c r="B191" s="83"/>
      <c r="C191" s="83"/>
      <c r="D191" s="106"/>
      <c r="E191" s="87"/>
      <c r="F191" s="86"/>
      <c r="G191" s="83"/>
      <c r="H191" s="83"/>
      <c r="I191" s="86"/>
    </row>
    <row r="192" spans="2:9" ht="15.75" customHeight="1">
      <c r="B192" s="83"/>
      <c r="C192" s="83"/>
      <c r="D192" s="106"/>
      <c r="E192" s="87"/>
      <c r="F192" s="86"/>
      <c r="G192" s="83"/>
      <c r="H192" s="83"/>
      <c r="I192" s="86"/>
    </row>
    <row r="193" spans="2:9" ht="15.75" customHeight="1">
      <c r="B193" s="83"/>
      <c r="C193" s="83"/>
      <c r="D193" s="106"/>
      <c r="E193" s="87"/>
      <c r="F193" s="86"/>
      <c r="G193" s="83"/>
      <c r="H193" s="83"/>
      <c r="I193" s="86"/>
    </row>
    <row r="194" spans="2:9" ht="15.75" customHeight="1">
      <c r="B194" s="83"/>
      <c r="C194" s="83"/>
      <c r="D194" s="106"/>
      <c r="E194" s="87"/>
      <c r="F194" s="86"/>
      <c r="G194" s="83"/>
      <c r="H194" s="83"/>
      <c r="I194" s="86"/>
    </row>
    <row r="195" spans="2:9" ht="15.75" customHeight="1">
      <c r="B195" s="83"/>
      <c r="C195" s="83"/>
      <c r="D195" s="106"/>
      <c r="E195" s="87"/>
      <c r="F195" s="86"/>
      <c r="G195" s="83"/>
      <c r="H195" s="83"/>
      <c r="I195" s="86"/>
    </row>
    <row r="196" spans="2:9" ht="15.75" customHeight="1">
      <c r="B196" s="83"/>
      <c r="C196" s="83"/>
      <c r="D196" s="106"/>
      <c r="E196" s="87"/>
      <c r="F196" s="86"/>
      <c r="G196" s="83"/>
      <c r="H196" s="83"/>
      <c r="I196" s="86"/>
    </row>
    <row r="197" spans="2:9" ht="15.75" customHeight="1">
      <c r="B197" s="83"/>
      <c r="C197" s="83"/>
      <c r="D197" s="106"/>
      <c r="E197" s="87"/>
      <c r="F197" s="86"/>
      <c r="G197" s="83"/>
      <c r="H197" s="83"/>
      <c r="I197" s="86"/>
    </row>
    <row r="198" spans="2:9" ht="15.75" customHeight="1">
      <c r="B198" s="83"/>
      <c r="C198" s="83"/>
      <c r="D198" s="106"/>
      <c r="E198" s="87"/>
      <c r="F198" s="86"/>
      <c r="G198" s="83"/>
      <c r="H198" s="83"/>
      <c r="I198" s="86"/>
    </row>
    <row r="199" spans="2:9" ht="15.75" customHeight="1">
      <c r="B199" s="83"/>
      <c r="C199" s="83"/>
      <c r="D199" s="106"/>
      <c r="E199" s="87"/>
      <c r="F199" s="86"/>
      <c r="G199" s="83"/>
      <c r="H199" s="83"/>
      <c r="I199" s="86"/>
    </row>
    <row r="200" spans="2:9" ht="15.75" customHeight="1">
      <c r="B200" s="83"/>
      <c r="C200" s="83"/>
      <c r="D200" s="106"/>
      <c r="E200" s="87"/>
      <c r="F200" s="86"/>
      <c r="G200" s="83"/>
      <c r="H200" s="83"/>
      <c r="I200" s="86"/>
    </row>
    <row r="201" spans="2:9" ht="15.75" customHeight="1">
      <c r="B201" s="83"/>
      <c r="C201" s="83"/>
      <c r="D201" s="106"/>
      <c r="E201" s="87"/>
      <c r="F201" s="86"/>
      <c r="G201" s="83"/>
      <c r="H201" s="83"/>
      <c r="I201" s="86"/>
    </row>
    <row r="202" spans="2:9" ht="15.75" customHeight="1">
      <c r="B202" s="83"/>
      <c r="C202" s="83"/>
      <c r="D202" s="106"/>
      <c r="E202" s="87"/>
      <c r="F202" s="86"/>
      <c r="G202" s="83"/>
      <c r="H202" s="83"/>
      <c r="I202" s="86"/>
    </row>
    <row r="203" spans="2:9" ht="15.75" customHeight="1">
      <c r="B203" s="83"/>
      <c r="C203" s="83"/>
      <c r="D203" s="106"/>
      <c r="E203" s="87"/>
      <c r="F203" s="86"/>
      <c r="G203" s="83"/>
      <c r="H203" s="83"/>
      <c r="I203" s="86"/>
    </row>
    <row r="204" spans="2:9" ht="15.75" customHeight="1">
      <c r="B204" s="83"/>
      <c r="C204" s="83"/>
      <c r="D204" s="106"/>
      <c r="E204" s="87"/>
      <c r="F204" s="86"/>
      <c r="G204" s="83"/>
      <c r="H204" s="83"/>
      <c r="I204" s="86"/>
    </row>
    <row r="205" spans="2:9" ht="15.75" customHeight="1">
      <c r="B205" s="83"/>
      <c r="C205" s="83"/>
      <c r="D205" s="106"/>
      <c r="E205" s="87"/>
      <c r="F205" s="86"/>
      <c r="G205" s="83"/>
      <c r="H205" s="83"/>
      <c r="I205" s="86"/>
    </row>
    <row r="206" spans="2:9" ht="15.75" customHeight="1">
      <c r="B206" s="83"/>
      <c r="C206" s="83"/>
      <c r="D206" s="106"/>
      <c r="E206" s="87"/>
      <c r="F206" s="86"/>
      <c r="G206" s="83"/>
      <c r="H206" s="83"/>
      <c r="I206" s="86"/>
    </row>
    <row r="207" spans="2:9" ht="15.75" customHeight="1">
      <c r="B207" s="83"/>
      <c r="C207" s="83"/>
      <c r="D207" s="106"/>
      <c r="E207" s="87"/>
      <c r="F207" s="86"/>
      <c r="G207" s="83"/>
      <c r="H207" s="83"/>
      <c r="I207" s="86"/>
    </row>
    <row r="208" spans="2:9" ht="15.75" customHeight="1">
      <c r="B208" s="83"/>
      <c r="C208" s="83"/>
      <c r="D208" s="106"/>
      <c r="E208" s="87"/>
      <c r="F208" s="86"/>
      <c r="G208" s="83"/>
      <c r="H208" s="83"/>
      <c r="I208" s="86"/>
    </row>
    <row r="209" spans="2:9" ht="15.75" customHeight="1">
      <c r="B209" s="83"/>
      <c r="C209" s="83"/>
      <c r="D209" s="106"/>
      <c r="E209" s="87"/>
      <c r="F209" s="86"/>
      <c r="G209" s="83"/>
      <c r="H209" s="83"/>
      <c r="I209" s="86"/>
    </row>
    <row r="210" spans="2:9" ht="15.75" customHeight="1">
      <c r="B210" s="83"/>
      <c r="C210" s="83"/>
      <c r="D210" s="106"/>
      <c r="E210" s="87"/>
      <c r="F210" s="86"/>
      <c r="G210" s="83"/>
      <c r="H210" s="83"/>
      <c r="I210" s="86"/>
    </row>
    <row r="211" spans="2:9" ht="15.75" customHeight="1">
      <c r="B211" s="83"/>
      <c r="C211" s="83"/>
      <c r="D211" s="106"/>
      <c r="E211" s="87"/>
      <c r="F211" s="86"/>
      <c r="G211" s="83"/>
      <c r="H211" s="83"/>
      <c r="I211" s="86"/>
    </row>
    <row r="212" spans="2:9" ht="15.75" customHeight="1">
      <c r="B212" s="83"/>
      <c r="C212" s="83"/>
      <c r="D212" s="106"/>
      <c r="E212" s="87"/>
      <c r="F212" s="86"/>
      <c r="G212" s="83"/>
      <c r="H212" s="83"/>
      <c r="I212" s="86"/>
    </row>
    <row r="213" spans="2:9" ht="15.75" customHeight="1">
      <c r="B213" s="83"/>
      <c r="C213" s="83"/>
      <c r="D213" s="106"/>
      <c r="E213" s="87"/>
      <c r="F213" s="86"/>
      <c r="G213" s="83"/>
      <c r="H213" s="83"/>
      <c r="I213" s="86"/>
    </row>
    <row r="214" spans="2:9" ht="15.75" customHeight="1">
      <c r="B214" s="83"/>
      <c r="C214" s="83"/>
      <c r="D214" s="106"/>
      <c r="E214" s="87"/>
      <c r="F214" s="86"/>
      <c r="G214" s="83"/>
      <c r="H214" s="83"/>
      <c r="I214" s="86"/>
    </row>
    <row r="215" spans="2:9" ht="15.75" customHeight="1">
      <c r="B215" s="83"/>
      <c r="C215" s="83"/>
      <c r="D215" s="106"/>
      <c r="E215" s="87"/>
      <c r="F215" s="86"/>
      <c r="G215" s="83"/>
      <c r="H215" s="83"/>
      <c r="I215" s="86"/>
    </row>
    <row r="216" spans="2:9" ht="15.75" customHeight="1">
      <c r="B216" s="83"/>
      <c r="C216" s="83"/>
      <c r="D216" s="106"/>
      <c r="E216" s="87"/>
      <c r="F216" s="86"/>
      <c r="G216" s="83"/>
      <c r="H216" s="83"/>
      <c r="I216" s="86"/>
    </row>
    <row r="217" spans="2:9" ht="15.75" customHeight="1">
      <c r="B217" s="83"/>
      <c r="C217" s="83"/>
      <c r="D217" s="106"/>
      <c r="E217" s="87"/>
      <c r="F217" s="86"/>
      <c r="G217" s="83"/>
      <c r="H217" s="83"/>
      <c r="I217" s="86"/>
    </row>
    <row r="218" spans="2:9" ht="15.75" customHeight="1">
      <c r="B218" s="83"/>
      <c r="C218" s="83"/>
      <c r="D218" s="106"/>
      <c r="E218" s="87"/>
      <c r="F218" s="86"/>
      <c r="G218" s="83"/>
      <c r="H218" s="83"/>
      <c r="I218" s="86"/>
    </row>
    <row r="219" spans="2:9" ht="15.75" customHeight="1">
      <c r="B219" s="83"/>
      <c r="C219" s="83"/>
      <c r="D219" s="106"/>
      <c r="E219" s="87"/>
      <c r="F219" s="86"/>
      <c r="G219" s="83"/>
      <c r="H219" s="83"/>
      <c r="I219" s="86"/>
    </row>
    <row r="220" spans="2:9" ht="15.75" customHeight="1">
      <c r="B220" s="83"/>
      <c r="C220" s="83"/>
      <c r="D220" s="106"/>
      <c r="E220" s="87"/>
      <c r="F220" s="86"/>
      <c r="G220" s="83"/>
      <c r="H220" s="83"/>
      <c r="I220" s="86"/>
    </row>
    <row r="221" spans="2:9" ht="15.75" customHeight="1">
      <c r="B221" s="83"/>
      <c r="C221" s="83"/>
      <c r="D221" s="106"/>
      <c r="E221" s="87"/>
      <c r="F221" s="86"/>
      <c r="G221" s="83"/>
      <c r="H221" s="83"/>
      <c r="I221" s="86"/>
    </row>
    <row r="222" spans="2:9" ht="15.75" customHeight="1">
      <c r="B222" s="83"/>
      <c r="C222" s="83"/>
      <c r="D222" s="106"/>
      <c r="E222" s="87"/>
      <c r="F222" s="86"/>
      <c r="G222" s="83"/>
      <c r="H222" s="83"/>
      <c r="I222" s="86"/>
    </row>
    <row r="223" spans="2:9" ht="15.75" customHeight="1">
      <c r="B223" s="83"/>
      <c r="C223" s="83"/>
      <c r="D223" s="106"/>
      <c r="E223" s="87"/>
      <c r="F223" s="86"/>
      <c r="G223" s="83"/>
      <c r="H223" s="83"/>
      <c r="I223" s="86"/>
    </row>
    <row r="224" spans="2:9" ht="15.75" customHeight="1">
      <c r="B224" s="83"/>
      <c r="C224" s="83"/>
      <c r="D224" s="106"/>
      <c r="E224" s="87"/>
      <c r="F224" s="86"/>
      <c r="G224" s="83"/>
      <c r="H224" s="83"/>
      <c r="I224" s="86"/>
    </row>
    <row r="225" spans="2:9" ht="15.75" customHeight="1">
      <c r="B225" s="83"/>
      <c r="C225" s="83"/>
      <c r="D225" s="106"/>
      <c r="E225" s="87"/>
      <c r="F225" s="86"/>
      <c r="G225" s="83"/>
      <c r="H225" s="83"/>
      <c r="I225" s="86"/>
    </row>
    <row r="226" spans="2:9" ht="15.75" customHeight="1">
      <c r="B226" s="83"/>
      <c r="C226" s="83"/>
      <c r="D226" s="106"/>
      <c r="E226" s="87"/>
      <c r="F226" s="86"/>
      <c r="G226" s="83"/>
      <c r="H226" s="83"/>
      <c r="I226" s="86"/>
    </row>
    <row r="227" spans="2:9" ht="15.75" customHeight="1">
      <c r="B227" s="83"/>
      <c r="C227" s="83"/>
      <c r="D227" s="106"/>
      <c r="E227" s="87"/>
      <c r="F227" s="86"/>
      <c r="G227" s="83"/>
      <c r="H227" s="83"/>
      <c r="I227" s="86"/>
    </row>
    <row r="228" spans="2:9" ht="15.75" customHeight="1">
      <c r="B228" s="83"/>
      <c r="C228" s="83"/>
      <c r="D228" s="106"/>
      <c r="E228" s="87"/>
      <c r="F228" s="86"/>
      <c r="G228" s="83"/>
      <c r="H228" s="83"/>
      <c r="I228" s="86"/>
    </row>
    <row r="229" spans="2:9" ht="15.75" customHeight="1">
      <c r="B229" s="83"/>
      <c r="C229" s="83"/>
      <c r="D229" s="106"/>
      <c r="E229" s="87"/>
      <c r="F229" s="86"/>
      <c r="G229" s="83"/>
      <c r="H229" s="83"/>
      <c r="I229" s="86"/>
    </row>
    <row r="230" spans="2:9" ht="15.75" customHeight="1">
      <c r="B230" s="83"/>
      <c r="C230" s="83"/>
      <c r="D230" s="106"/>
      <c r="E230" s="87"/>
      <c r="F230" s="86"/>
      <c r="G230" s="83"/>
      <c r="H230" s="83"/>
      <c r="I230" s="86"/>
    </row>
    <row r="231" spans="2:9" ht="15.75" customHeight="1">
      <c r="B231" s="83"/>
      <c r="C231" s="83"/>
      <c r="D231" s="106"/>
      <c r="E231" s="87"/>
      <c r="F231" s="86"/>
      <c r="G231" s="83"/>
      <c r="H231" s="83"/>
      <c r="I231" s="86"/>
    </row>
    <row r="232" spans="2:9" ht="15.75" customHeight="1">
      <c r="B232" s="83"/>
      <c r="C232" s="83"/>
      <c r="D232" s="106"/>
      <c r="E232" s="87"/>
      <c r="F232" s="86"/>
      <c r="G232" s="83"/>
      <c r="H232" s="83"/>
      <c r="I232" s="86"/>
    </row>
    <row r="233" spans="2:9" ht="15.75" customHeight="1">
      <c r="B233" s="83"/>
      <c r="C233" s="83"/>
      <c r="D233" s="106"/>
      <c r="E233" s="87"/>
      <c r="F233" s="86"/>
      <c r="G233" s="83"/>
      <c r="H233" s="83"/>
      <c r="I233" s="86"/>
    </row>
    <row r="234" spans="2:9" ht="15.75" customHeight="1">
      <c r="B234" s="83"/>
      <c r="C234" s="83"/>
      <c r="D234" s="106"/>
      <c r="E234" s="87"/>
      <c r="F234" s="86"/>
      <c r="G234" s="83"/>
      <c r="H234" s="83"/>
      <c r="I234" s="86"/>
    </row>
    <row r="235" spans="2:9" ht="15.75" customHeight="1">
      <c r="B235" s="83"/>
      <c r="C235" s="83"/>
      <c r="D235" s="106"/>
      <c r="E235" s="87"/>
      <c r="F235" s="86"/>
      <c r="G235" s="83"/>
      <c r="H235" s="83"/>
      <c r="I235" s="86"/>
    </row>
    <row r="236" spans="2:9" ht="15.75" customHeight="1">
      <c r="B236" s="83"/>
      <c r="C236" s="83"/>
      <c r="D236" s="106"/>
      <c r="E236" s="87"/>
      <c r="F236" s="86"/>
      <c r="G236" s="83"/>
      <c r="H236" s="83"/>
      <c r="I236" s="86"/>
    </row>
    <row r="237" spans="2:9" ht="15.75" customHeight="1">
      <c r="B237" s="83"/>
      <c r="C237" s="83"/>
      <c r="D237" s="106"/>
      <c r="E237" s="87"/>
      <c r="F237" s="86"/>
      <c r="G237" s="83"/>
      <c r="H237" s="83"/>
      <c r="I237" s="86"/>
    </row>
    <row r="238" spans="2:9" ht="15.75" customHeight="1">
      <c r="B238" s="83"/>
      <c r="C238" s="83"/>
      <c r="D238" s="106"/>
      <c r="E238" s="87"/>
      <c r="F238" s="86"/>
      <c r="G238" s="83"/>
      <c r="H238" s="83"/>
      <c r="I238" s="86"/>
    </row>
    <row r="239" spans="2:9" ht="15.75" customHeight="1">
      <c r="B239" s="83"/>
      <c r="C239" s="83"/>
      <c r="D239" s="106"/>
      <c r="E239" s="87"/>
      <c r="F239" s="86"/>
      <c r="G239" s="83"/>
      <c r="H239" s="83"/>
      <c r="I239" s="86"/>
    </row>
    <row r="240" spans="2:9" ht="15.75" customHeight="1">
      <c r="B240" s="83"/>
      <c r="C240" s="83"/>
      <c r="D240" s="106"/>
      <c r="E240" s="87"/>
      <c r="F240" s="86"/>
      <c r="G240" s="83"/>
      <c r="H240" s="83"/>
      <c r="I240" s="86"/>
    </row>
    <row r="241" spans="2:9" ht="15.75" customHeight="1">
      <c r="B241" s="83"/>
      <c r="C241" s="83"/>
      <c r="D241" s="106"/>
      <c r="E241" s="87"/>
      <c r="F241" s="86"/>
      <c r="G241" s="83"/>
      <c r="H241" s="83"/>
      <c r="I241" s="86"/>
    </row>
    <row r="242" spans="2:9" ht="15.75" customHeight="1">
      <c r="B242" s="83"/>
      <c r="C242" s="83"/>
      <c r="D242" s="106"/>
      <c r="E242" s="87"/>
      <c r="F242" s="86"/>
      <c r="G242" s="83"/>
      <c r="H242" s="83"/>
      <c r="I242" s="86"/>
    </row>
    <row r="243" spans="2:9" ht="15.75" customHeight="1">
      <c r="B243" s="83"/>
      <c r="C243" s="83"/>
      <c r="D243" s="106"/>
      <c r="E243" s="87"/>
      <c r="F243" s="86"/>
      <c r="G243" s="83"/>
      <c r="H243" s="83"/>
      <c r="I243" s="86"/>
    </row>
    <row r="244" spans="2:9" ht="15.75" customHeight="1">
      <c r="B244" s="83"/>
      <c r="C244" s="83"/>
      <c r="D244" s="106"/>
      <c r="E244" s="87"/>
      <c r="F244" s="86"/>
      <c r="G244" s="83"/>
      <c r="H244" s="83"/>
      <c r="I244" s="86"/>
    </row>
    <row r="245" spans="2:9" ht="15.75" customHeight="1">
      <c r="B245" s="83"/>
      <c r="C245" s="83"/>
      <c r="D245" s="106"/>
      <c r="E245" s="87"/>
      <c r="F245" s="86"/>
      <c r="G245" s="83"/>
      <c r="H245" s="83"/>
      <c r="I245" s="86"/>
    </row>
    <row r="246" spans="2:9" ht="15.75" customHeight="1">
      <c r="B246" s="83"/>
      <c r="C246" s="83"/>
      <c r="D246" s="106"/>
      <c r="E246" s="87"/>
      <c r="F246" s="86"/>
      <c r="G246" s="83"/>
      <c r="H246" s="83"/>
      <c r="I246" s="86"/>
    </row>
    <row r="247" spans="2:9" ht="15.75" customHeight="1">
      <c r="B247" s="83"/>
      <c r="C247" s="83"/>
      <c r="D247" s="106"/>
      <c r="E247" s="87"/>
      <c r="F247" s="86"/>
      <c r="G247" s="83"/>
      <c r="H247" s="83"/>
      <c r="I247" s="86"/>
    </row>
    <row r="248" spans="2:9" ht="15.75" customHeight="1">
      <c r="B248" s="83"/>
      <c r="C248" s="83"/>
      <c r="D248" s="106"/>
      <c r="E248" s="87"/>
      <c r="F248" s="86"/>
      <c r="G248" s="83"/>
      <c r="H248" s="83"/>
      <c r="I248" s="86"/>
    </row>
    <row r="249" spans="2:9" ht="15.75" customHeight="1">
      <c r="B249" s="83"/>
      <c r="C249" s="83"/>
      <c r="D249" s="106"/>
      <c r="E249" s="87"/>
      <c r="F249" s="86"/>
      <c r="G249" s="83"/>
      <c r="H249" s="83"/>
      <c r="I249" s="86"/>
    </row>
    <row r="250" spans="2:9" ht="15.75" customHeight="1">
      <c r="B250" s="83"/>
      <c r="C250" s="83"/>
      <c r="D250" s="106"/>
      <c r="E250" s="87"/>
      <c r="F250" s="86"/>
      <c r="G250" s="83"/>
      <c r="H250" s="83"/>
      <c r="I250" s="86"/>
    </row>
    <row r="251" spans="2:9" ht="15.75" customHeight="1">
      <c r="B251" s="83"/>
      <c r="C251" s="83"/>
      <c r="D251" s="106"/>
      <c r="E251" s="87"/>
      <c r="F251" s="86"/>
      <c r="G251" s="83"/>
      <c r="H251" s="83"/>
      <c r="I251" s="86"/>
    </row>
    <row r="252" spans="2:9" ht="15.75" customHeight="1">
      <c r="B252" s="83"/>
      <c r="C252" s="83"/>
      <c r="D252" s="106"/>
      <c r="E252" s="87"/>
      <c r="F252" s="86"/>
      <c r="G252" s="83"/>
      <c r="H252" s="83"/>
      <c r="I252" s="86"/>
    </row>
    <row r="253" spans="2:9" ht="15.75" customHeight="1">
      <c r="B253" s="83"/>
      <c r="C253" s="83"/>
      <c r="D253" s="106"/>
      <c r="E253" s="87"/>
      <c r="F253" s="86"/>
      <c r="G253" s="83"/>
      <c r="H253" s="83"/>
      <c r="I253" s="86"/>
    </row>
    <row r="254" spans="2:9" ht="15.75" customHeight="1">
      <c r="B254" s="83"/>
      <c r="C254" s="83"/>
      <c r="D254" s="106"/>
      <c r="E254" s="87"/>
      <c r="F254" s="86"/>
      <c r="G254" s="83"/>
      <c r="H254" s="83"/>
      <c r="I254" s="86"/>
    </row>
    <row r="255" spans="2:9" ht="15.75" customHeight="1">
      <c r="B255" s="83"/>
      <c r="C255" s="83"/>
      <c r="D255" s="106"/>
      <c r="E255" s="87"/>
      <c r="F255" s="86"/>
      <c r="G255" s="83"/>
      <c r="H255" s="83"/>
      <c r="I255" s="86"/>
    </row>
    <row r="256" spans="2:9" ht="15.75" customHeight="1">
      <c r="B256" s="83"/>
      <c r="C256" s="83"/>
      <c r="D256" s="106"/>
      <c r="E256" s="87"/>
      <c r="F256" s="86"/>
      <c r="G256" s="83"/>
      <c r="H256" s="83"/>
      <c r="I256" s="86"/>
    </row>
    <row r="257" spans="2:9" ht="15.75" customHeight="1">
      <c r="B257" s="83"/>
      <c r="C257" s="83"/>
      <c r="D257" s="106"/>
      <c r="E257" s="87"/>
      <c r="F257" s="86"/>
      <c r="G257" s="83"/>
      <c r="H257" s="83"/>
      <c r="I257" s="86"/>
    </row>
    <row r="258" spans="2:9" ht="15.75" customHeight="1">
      <c r="B258" s="83"/>
      <c r="C258" s="83"/>
      <c r="D258" s="106"/>
      <c r="E258" s="87"/>
      <c r="F258" s="86"/>
      <c r="G258" s="83"/>
      <c r="H258" s="83"/>
      <c r="I258" s="86"/>
    </row>
    <row r="259" spans="2:9" ht="15.75" customHeight="1">
      <c r="B259" s="83"/>
      <c r="C259" s="83"/>
      <c r="D259" s="106"/>
      <c r="E259" s="87"/>
      <c r="F259" s="86"/>
      <c r="G259" s="83"/>
      <c r="H259" s="83"/>
      <c r="I259" s="86"/>
    </row>
    <row r="260" spans="2:9" ht="15.75" customHeight="1">
      <c r="B260" s="83"/>
      <c r="C260" s="83"/>
      <c r="D260" s="106"/>
      <c r="E260" s="87"/>
      <c r="F260" s="86"/>
      <c r="G260" s="83"/>
      <c r="H260" s="83"/>
      <c r="I260" s="86"/>
    </row>
    <row r="261" spans="2:9" ht="15.75" customHeight="1">
      <c r="B261" s="83"/>
      <c r="C261" s="83"/>
      <c r="D261" s="106"/>
      <c r="E261" s="87"/>
      <c r="F261" s="86"/>
      <c r="G261" s="83"/>
      <c r="H261" s="83"/>
      <c r="I261" s="86"/>
    </row>
    <row r="262" spans="2:9" ht="15.75" customHeight="1">
      <c r="B262" s="83"/>
      <c r="C262" s="83"/>
      <c r="D262" s="106"/>
      <c r="E262" s="87"/>
      <c r="F262" s="86"/>
      <c r="G262" s="83"/>
      <c r="H262" s="83"/>
      <c r="I262" s="86"/>
    </row>
    <row r="263" spans="2:9" ht="15.75" customHeight="1">
      <c r="B263" s="83"/>
      <c r="C263" s="83"/>
      <c r="D263" s="106"/>
      <c r="E263" s="87"/>
      <c r="F263" s="86"/>
      <c r="G263" s="83"/>
      <c r="H263" s="83"/>
      <c r="I263" s="86"/>
    </row>
    <row r="264" spans="2:9" ht="15.75" customHeight="1">
      <c r="B264" s="83"/>
      <c r="C264" s="83"/>
      <c r="D264" s="106"/>
      <c r="E264" s="87"/>
      <c r="F264" s="86"/>
      <c r="G264" s="83"/>
      <c r="H264" s="83"/>
      <c r="I264" s="86"/>
    </row>
    <row r="265" spans="2:9" ht="15.75" customHeight="1">
      <c r="B265" s="83"/>
      <c r="C265" s="83"/>
      <c r="D265" s="106"/>
      <c r="E265" s="87"/>
      <c r="F265" s="86"/>
      <c r="G265" s="83"/>
      <c r="H265" s="83"/>
      <c r="I265" s="86"/>
    </row>
    <row r="266" spans="2:9" ht="15.75" customHeight="1">
      <c r="B266" s="83"/>
      <c r="C266" s="83"/>
      <c r="D266" s="106"/>
      <c r="E266" s="87"/>
      <c r="F266" s="86"/>
      <c r="G266" s="83"/>
      <c r="H266" s="83"/>
      <c r="I266" s="86"/>
    </row>
    <row r="267" spans="2:9" ht="15.75" customHeight="1">
      <c r="B267" s="83"/>
      <c r="C267" s="83"/>
      <c r="D267" s="106"/>
      <c r="E267" s="87"/>
      <c r="F267" s="86"/>
      <c r="G267" s="83"/>
      <c r="H267" s="83"/>
      <c r="I267" s="86"/>
    </row>
    <row r="268" spans="2:9" ht="15.75" customHeight="1">
      <c r="B268" s="83"/>
      <c r="C268" s="83"/>
      <c r="D268" s="106"/>
      <c r="E268" s="87"/>
      <c r="F268" s="86"/>
      <c r="G268" s="83"/>
      <c r="H268" s="83"/>
      <c r="I268" s="86"/>
    </row>
    <row r="269" spans="2:9" ht="15.75" customHeight="1">
      <c r="B269" s="83"/>
      <c r="C269" s="83"/>
      <c r="D269" s="106"/>
      <c r="E269" s="87"/>
      <c r="F269" s="86"/>
      <c r="G269" s="83"/>
      <c r="H269" s="83"/>
      <c r="I269" s="86"/>
    </row>
    <row r="270" spans="2:9" ht="15.75" customHeight="1">
      <c r="B270" s="83"/>
      <c r="C270" s="83"/>
      <c r="D270" s="106"/>
      <c r="E270" s="87"/>
      <c r="F270" s="86"/>
      <c r="G270" s="83"/>
      <c r="H270" s="83"/>
      <c r="I270" s="86"/>
    </row>
    <row r="271" spans="2:9" ht="15.75" customHeight="1">
      <c r="B271" s="83"/>
      <c r="C271" s="83"/>
      <c r="D271" s="106"/>
      <c r="E271" s="87"/>
      <c r="F271" s="86"/>
      <c r="G271" s="83"/>
      <c r="H271" s="83"/>
      <c r="I271" s="86"/>
    </row>
    <row r="272" spans="2:9" ht="15.75" customHeight="1">
      <c r="B272" s="83"/>
      <c r="C272" s="83"/>
      <c r="D272" s="106"/>
      <c r="E272" s="87"/>
      <c r="F272" s="86"/>
      <c r="G272" s="83"/>
      <c r="H272" s="83"/>
      <c r="I272" s="86"/>
    </row>
    <row r="273" spans="2:9" ht="15.75" customHeight="1">
      <c r="B273" s="83"/>
      <c r="C273" s="83"/>
      <c r="D273" s="106"/>
      <c r="E273" s="87"/>
      <c r="F273" s="86"/>
      <c r="G273" s="83"/>
      <c r="H273" s="83"/>
      <c r="I273" s="86"/>
    </row>
    <row r="274" spans="2:9" ht="15.75" customHeight="1">
      <c r="B274" s="83"/>
      <c r="C274" s="83"/>
      <c r="D274" s="106"/>
      <c r="E274" s="87"/>
      <c r="F274" s="86"/>
      <c r="G274" s="83"/>
      <c r="H274" s="83"/>
      <c r="I274" s="86"/>
    </row>
    <row r="275" spans="2:9" ht="15.75" customHeight="1">
      <c r="B275" s="83"/>
      <c r="C275" s="83"/>
      <c r="D275" s="106"/>
      <c r="E275" s="87"/>
      <c r="F275" s="86"/>
      <c r="G275" s="83"/>
      <c r="H275" s="83"/>
      <c r="I275" s="86"/>
    </row>
    <row r="276" spans="2:9" ht="15.75" customHeight="1">
      <c r="B276" s="83"/>
      <c r="C276" s="83"/>
      <c r="D276" s="106"/>
      <c r="E276" s="87"/>
      <c r="F276" s="86"/>
      <c r="G276" s="83"/>
      <c r="H276" s="83"/>
      <c r="I276" s="86"/>
    </row>
    <row r="277" spans="2:9" ht="15.75" customHeight="1">
      <c r="B277" s="83"/>
      <c r="C277" s="83"/>
      <c r="D277" s="106"/>
      <c r="E277" s="87"/>
      <c r="F277" s="86"/>
      <c r="G277" s="83"/>
      <c r="H277" s="83"/>
      <c r="I277" s="86"/>
    </row>
    <row r="278" spans="2:9" ht="15.75" customHeight="1">
      <c r="B278" s="83"/>
      <c r="C278" s="83"/>
      <c r="D278" s="106"/>
      <c r="E278" s="87"/>
      <c r="F278" s="86"/>
      <c r="G278" s="83"/>
      <c r="H278" s="83"/>
      <c r="I278" s="86"/>
    </row>
    <row r="279" spans="2:9" ht="15.75" customHeight="1">
      <c r="B279" s="83"/>
      <c r="C279" s="83"/>
      <c r="D279" s="106"/>
      <c r="E279" s="87"/>
      <c r="F279" s="86"/>
      <c r="G279" s="83"/>
      <c r="H279" s="83"/>
      <c r="I279" s="86"/>
    </row>
    <row r="280" spans="2:9" ht="15.75" customHeight="1">
      <c r="B280" s="83"/>
      <c r="C280" s="83"/>
      <c r="D280" s="106"/>
      <c r="E280" s="87"/>
      <c r="F280" s="86"/>
      <c r="G280" s="83"/>
      <c r="H280" s="83"/>
      <c r="I280" s="86"/>
    </row>
    <row r="281" spans="2:9" ht="15.75" customHeight="1">
      <c r="B281" s="83"/>
      <c r="C281" s="83"/>
      <c r="D281" s="106"/>
      <c r="E281" s="87"/>
      <c r="F281" s="86"/>
      <c r="G281" s="83"/>
      <c r="H281" s="83"/>
      <c r="I281" s="86"/>
    </row>
    <row r="282" spans="2:9" ht="15.75" customHeight="1">
      <c r="B282" s="83"/>
      <c r="C282" s="83"/>
      <c r="D282" s="106"/>
      <c r="E282" s="87"/>
      <c r="F282" s="86"/>
      <c r="G282" s="83"/>
      <c r="H282" s="83"/>
      <c r="I282" s="86"/>
    </row>
    <row r="283" spans="2:9" ht="15.75" customHeight="1">
      <c r="B283" s="83"/>
      <c r="C283" s="83"/>
      <c r="D283" s="106"/>
      <c r="E283" s="87"/>
      <c r="F283" s="86"/>
      <c r="G283" s="83"/>
      <c r="H283" s="83"/>
      <c r="I283" s="86"/>
    </row>
    <row r="284" spans="2:9" ht="15.75" customHeight="1">
      <c r="B284" s="83"/>
      <c r="C284" s="83"/>
      <c r="D284" s="106"/>
      <c r="E284" s="87"/>
      <c r="F284" s="86"/>
      <c r="G284" s="83"/>
      <c r="H284" s="83"/>
      <c r="I284" s="86"/>
    </row>
    <row r="285" spans="2:9" ht="15.75" customHeight="1">
      <c r="B285" s="83"/>
      <c r="C285" s="83"/>
      <c r="D285" s="106"/>
      <c r="E285" s="87"/>
      <c r="F285" s="86"/>
      <c r="G285" s="83"/>
      <c r="H285" s="83"/>
      <c r="I285" s="86"/>
    </row>
    <row r="286" spans="2:9" ht="15.75" customHeight="1">
      <c r="B286" s="83"/>
      <c r="C286" s="83"/>
      <c r="D286" s="106"/>
      <c r="E286" s="87"/>
      <c r="F286" s="86"/>
      <c r="G286" s="83"/>
      <c r="H286" s="83"/>
      <c r="I286" s="86"/>
    </row>
    <row r="287" spans="2:9" ht="15.75" customHeight="1">
      <c r="B287" s="83"/>
      <c r="C287" s="83"/>
      <c r="D287" s="106"/>
      <c r="E287" s="87"/>
      <c r="F287" s="86"/>
      <c r="G287" s="83"/>
      <c r="H287" s="83"/>
      <c r="I287" s="86"/>
    </row>
    <row r="288" spans="2:9" ht="15.75" customHeight="1">
      <c r="B288" s="83"/>
      <c r="C288" s="83"/>
      <c r="D288" s="106"/>
      <c r="E288" s="87"/>
      <c r="F288" s="86"/>
      <c r="G288" s="83"/>
      <c r="H288" s="83"/>
      <c r="I288" s="86"/>
    </row>
    <row r="289" spans="2:9" ht="15.75" customHeight="1">
      <c r="B289" s="83"/>
      <c r="C289" s="83"/>
      <c r="D289" s="106"/>
      <c r="E289" s="87"/>
      <c r="F289" s="86"/>
      <c r="G289" s="83"/>
      <c r="H289" s="83"/>
      <c r="I289" s="86"/>
    </row>
    <row r="290" spans="2:9" ht="15.75" customHeight="1">
      <c r="B290" s="83"/>
      <c r="C290" s="83"/>
      <c r="D290" s="106"/>
      <c r="E290" s="87"/>
      <c r="F290" s="86"/>
      <c r="G290" s="83"/>
      <c r="H290" s="83"/>
      <c r="I290" s="86"/>
    </row>
    <row r="291" spans="2:9" ht="15.75" customHeight="1">
      <c r="B291" s="83"/>
      <c r="C291" s="83"/>
      <c r="D291" s="106"/>
      <c r="E291" s="87"/>
      <c r="F291" s="86"/>
      <c r="G291" s="83"/>
      <c r="H291" s="83"/>
      <c r="I291" s="86"/>
    </row>
    <row r="292" spans="2:9" ht="15.75" customHeight="1">
      <c r="B292" s="83"/>
      <c r="C292" s="83"/>
      <c r="D292" s="106"/>
      <c r="E292" s="87"/>
      <c r="F292" s="86"/>
      <c r="G292" s="83"/>
      <c r="H292" s="83"/>
      <c r="I292" s="86"/>
    </row>
    <row r="293" spans="2:9" ht="15.75" customHeight="1">
      <c r="B293" s="83"/>
      <c r="C293" s="83"/>
      <c r="D293" s="106"/>
      <c r="E293" s="87"/>
      <c r="F293" s="86"/>
      <c r="G293" s="83"/>
      <c r="H293" s="83"/>
      <c r="I293" s="86"/>
    </row>
    <row r="294" spans="2:9" ht="15.75" customHeight="1">
      <c r="B294" s="83"/>
      <c r="C294" s="83"/>
      <c r="D294" s="106"/>
      <c r="E294" s="87"/>
      <c r="F294" s="86"/>
      <c r="G294" s="83"/>
      <c r="H294" s="83"/>
      <c r="I294" s="86"/>
    </row>
    <row r="295" spans="2:9" ht="15.75" customHeight="1">
      <c r="B295" s="83"/>
      <c r="C295" s="83"/>
      <c r="D295" s="106"/>
      <c r="E295" s="87"/>
      <c r="F295" s="86"/>
      <c r="G295" s="83"/>
      <c r="H295" s="83"/>
      <c r="I295" s="86"/>
    </row>
    <row r="296" spans="2:9" ht="15.75" customHeight="1">
      <c r="B296" s="83"/>
      <c r="C296" s="83"/>
      <c r="D296" s="106"/>
      <c r="E296" s="87"/>
      <c r="F296" s="86"/>
      <c r="G296" s="83"/>
      <c r="H296" s="83"/>
      <c r="I296" s="86"/>
    </row>
    <row r="297" spans="2:9" ht="15.75" customHeight="1">
      <c r="B297" s="83"/>
      <c r="C297" s="83"/>
      <c r="D297" s="106"/>
      <c r="E297" s="87"/>
      <c r="F297" s="86"/>
      <c r="G297" s="83"/>
      <c r="H297" s="83"/>
      <c r="I297" s="86"/>
    </row>
    <row r="298" spans="2:9" ht="15.75" customHeight="1">
      <c r="B298" s="83"/>
      <c r="C298" s="83"/>
      <c r="D298" s="106"/>
      <c r="E298" s="87"/>
      <c r="F298" s="86"/>
      <c r="G298" s="83"/>
      <c r="H298" s="83"/>
      <c r="I298" s="86"/>
    </row>
    <row r="299" spans="2:9" ht="15.75" customHeight="1">
      <c r="B299" s="83"/>
      <c r="C299" s="83"/>
      <c r="D299" s="106"/>
      <c r="E299" s="87"/>
      <c r="F299" s="86"/>
      <c r="G299" s="83"/>
      <c r="H299" s="83"/>
      <c r="I299" s="86"/>
    </row>
    <row r="300" spans="2:9" ht="15.75" customHeight="1">
      <c r="B300" s="83"/>
      <c r="C300" s="83"/>
      <c r="D300" s="106"/>
      <c r="E300" s="87"/>
      <c r="F300" s="86"/>
      <c r="G300" s="83"/>
      <c r="H300" s="83"/>
      <c r="I300" s="86"/>
    </row>
    <row r="301" spans="2:9" ht="15.75" customHeight="1">
      <c r="B301" s="83"/>
      <c r="C301" s="83"/>
      <c r="D301" s="106"/>
      <c r="E301" s="87"/>
      <c r="F301" s="86"/>
      <c r="G301" s="83"/>
      <c r="H301" s="83"/>
      <c r="I301" s="86"/>
    </row>
    <row r="302" spans="2:9" ht="15.75" customHeight="1">
      <c r="B302" s="83"/>
      <c r="C302" s="83"/>
      <c r="D302" s="106"/>
      <c r="E302" s="87"/>
      <c r="F302" s="86"/>
      <c r="G302" s="83"/>
      <c r="H302" s="83"/>
      <c r="I302" s="86"/>
    </row>
    <row r="303" spans="2:9" ht="15.75" customHeight="1">
      <c r="B303" s="83"/>
      <c r="C303" s="83"/>
      <c r="D303" s="106"/>
      <c r="E303" s="87"/>
      <c r="F303" s="86"/>
      <c r="G303" s="83"/>
      <c r="H303" s="83"/>
      <c r="I303" s="86"/>
    </row>
    <row r="304" spans="2:9" ht="15.75" customHeight="1">
      <c r="B304" s="83"/>
      <c r="C304" s="83"/>
      <c r="D304" s="106"/>
      <c r="E304" s="87"/>
      <c r="F304" s="86"/>
      <c r="G304" s="83"/>
      <c r="H304" s="83"/>
      <c r="I304" s="86"/>
    </row>
    <row r="305" spans="2:9" ht="15.75" customHeight="1">
      <c r="B305" s="83"/>
      <c r="C305" s="83"/>
      <c r="D305" s="106"/>
      <c r="E305" s="87"/>
      <c r="F305" s="86"/>
      <c r="G305" s="83"/>
      <c r="H305" s="83"/>
      <c r="I305" s="86"/>
    </row>
    <row r="306" spans="2:9" ht="15.75" customHeight="1">
      <c r="B306" s="83"/>
      <c r="C306" s="83"/>
      <c r="D306" s="106"/>
      <c r="E306" s="87"/>
      <c r="F306" s="86"/>
      <c r="G306" s="83"/>
      <c r="H306" s="83"/>
      <c r="I306" s="86"/>
    </row>
    <row r="307" spans="2:9" ht="15.75" customHeight="1">
      <c r="B307" s="83"/>
      <c r="C307" s="83"/>
      <c r="D307" s="106"/>
      <c r="E307" s="87"/>
      <c r="F307" s="86"/>
      <c r="G307" s="83"/>
      <c r="H307" s="83"/>
      <c r="I307" s="86"/>
    </row>
    <row r="308" spans="2:9" ht="15.75" customHeight="1">
      <c r="B308" s="83"/>
      <c r="C308" s="83"/>
      <c r="D308" s="106"/>
      <c r="E308" s="87"/>
      <c r="F308" s="86"/>
      <c r="G308" s="83"/>
      <c r="H308" s="83"/>
      <c r="I308" s="86"/>
    </row>
    <row r="309" spans="2:9" ht="15.75" customHeight="1">
      <c r="B309" s="83"/>
      <c r="C309" s="83"/>
      <c r="D309" s="106"/>
      <c r="E309" s="87"/>
      <c r="F309" s="86"/>
      <c r="G309" s="83"/>
      <c r="H309" s="83"/>
      <c r="I309" s="86"/>
    </row>
    <row r="310" spans="2:9" ht="15.75" customHeight="1">
      <c r="B310" s="83"/>
      <c r="C310" s="83"/>
      <c r="D310" s="106"/>
      <c r="E310" s="87"/>
      <c r="F310" s="86"/>
      <c r="G310" s="83"/>
      <c r="H310" s="83"/>
      <c r="I310" s="86"/>
    </row>
    <row r="311" spans="2:9" ht="15.75" customHeight="1">
      <c r="B311" s="83"/>
      <c r="C311" s="83"/>
      <c r="D311" s="106"/>
      <c r="E311" s="87"/>
      <c r="F311" s="86"/>
      <c r="G311" s="83"/>
      <c r="H311" s="83"/>
      <c r="I311" s="86"/>
    </row>
    <row r="312" spans="2:9" ht="15.75" customHeight="1">
      <c r="B312" s="83"/>
      <c r="C312" s="83"/>
      <c r="D312" s="106"/>
      <c r="E312" s="87"/>
      <c r="F312" s="86"/>
      <c r="G312" s="83"/>
      <c r="H312" s="83"/>
      <c r="I312" s="86"/>
    </row>
    <row r="313" spans="2:9" ht="15.75" customHeight="1">
      <c r="B313" s="83"/>
      <c r="C313" s="83"/>
      <c r="D313" s="106"/>
      <c r="E313" s="87"/>
      <c r="F313" s="86"/>
      <c r="G313" s="83"/>
      <c r="H313" s="83"/>
      <c r="I313" s="86"/>
    </row>
    <row r="314" spans="2:9" ht="15.75" customHeight="1">
      <c r="B314" s="83"/>
      <c r="C314" s="83"/>
      <c r="D314" s="106"/>
      <c r="E314" s="87"/>
      <c r="F314" s="86"/>
      <c r="G314" s="83"/>
      <c r="H314" s="83"/>
      <c r="I314" s="86"/>
    </row>
    <row r="315" spans="2:9" ht="15.75" customHeight="1">
      <c r="B315" s="83"/>
      <c r="C315" s="83"/>
      <c r="D315" s="106"/>
      <c r="E315" s="87"/>
      <c r="F315" s="86"/>
      <c r="G315" s="83"/>
      <c r="H315" s="83"/>
      <c r="I315" s="86"/>
    </row>
    <row r="316" spans="2:9" ht="15.75" customHeight="1">
      <c r="B316" s="83"/>
      <c r="C316" s="83"/>
      <c r="D316" s="106"/>
      <c r="E316" s="87"/>
      <c r="F316" s="86"/>
      <c r="G316" s="83"/>
      <c r="H316" s="83"/>
      <c r="I316" s="86"/>
    </row>
    <row r="317" spans="2:9" ht="15.75" customHeight="1">
      <c r="B317" s="83"/>
      <c r="C317" s="83"/>
      <c r="D317" s="106"/>
      <c r="E317" s="87"/>
      <c r="F317" s="86"/>
      <c r="G317" s="83"/>
      <c r="H317" s="83"/>
      <c r="I317" s="86"/>
    </row>
    <row r="318" spans="2:9" ht="15.75" customHeight="1">
      <c r="B318" s="83"/>
      <c r="C318" s="83"/>
      <c r="D318" s="106"/>
      <c r="E318" s="87"/>
      <c r="F318" s="86"/>
      <c r="G318" s="83"/>
      <c r="H318" s="83"/>
      <c r="I318" s="86"/>
    </row>
    <row r="319" spans="2:9" ht="15.75" customHeight="1">
      <c r="B319" s="83"/>
      <c r="C319" s="83"/>
      <c r="D319" s="106"/>
      <c r="E319" s="87"/>
      <c r="F319" s="86"/>
      <c r="G319" s="83"/>
      <c r="H319" s="83"/>
      <c r="I319" s="86"/>
    </row>
    <row r="320" spans="2:9" ht="15.75" customHeight="1">
      <c r="B320" s="83"/>
      <c r="C320" s="83"/>
      <c r="D320" s="106"/>
      <c r="E320" s="87"/>
      <c r="F320" s="86"/>
      <c r="G320" s="83"/>
      <c r="H320" s="83"/>
      <c r="I320" s="86"/>
    </row>
    <row r="321" spans="2:9" ht="15.75" customHeight="1">
      <c r="B321" s="83"/>
      <c r="C321" s="83"/>
      <c r="D321" s="106"/>
      <c r="E321" s="87"/>
      <c r="F321" s="86"/>
      <c r="G321" s="83"/>
      <c r="H321" s="83"/>
      <c r="I321" s="86"/>
    </row>
    <row r="322" spans="2:9" ht="15.75" customHeight="1">
      <c r="B322" s="83"/>
      <c r="C322" s="83"/>
      <c r="D322" s="106"/>
      <c r="E322" s="87"/>
      <c r="F322" s="86"/>
      <c r="G322" s="83"/>
      <c r="H322" s="83"/>
      <c r="I322" s="86"/>
    </row>
    <row r="323" spans="2:9" ht="15.75" customHeight="1">
      <c r="B323" s="83"/>
      <c r="C323" s="83"/>
      <c r="D323" s="106"/>
      <c r="E323" s="87"/>
      <c r="F323" s="86"/>
      <c r="G323" s="83"/>
      <c r="H323" s="83"/>
      <c r="I323" s="86"/>
    </row>
    <row r="324" spans="2:9" ht="15.75" customHeight="1">
      <c r="B324" s="83"/>
      <c r="C324" s="83"/>
      <c r="D324" s="106"/>
      <c r="E324" s="87"/>
      <c r="F324" s="86"/>
      <c r="G324" s="83"/>
      <c r="H324" s="83"/>
      <c r="I324" s="86"/>
    </row>
    <row r="325" spans="2:9" ht="15.75" customHeight="1">
      <c r="B325" s="83"/>
      <c r="C325" s="83"/>
      <c r="D325" s="106"/>
      <c r="E325" s="87"/>
      <c r="F325" s="86"/>
      <c r="G325" s="83"/>
      <c r="H325" s="83"/>
      <c r="I325" s="86"/>
    </row>
    <row r="326" spans="2:9" ht="15.75" customHeight="1">
      <c r="B326" s="83"/>
      <c r="C326" s="83"/>
      <c r="D326" s="106"/>
      <c r="E326" s="87"/>
      <c r="F326" s="86"/>
      <c r="G326" s="83"/>
      <c r="H326" s="83"/>
      <c r="I326" s="86"/>
    </row>
    <row r="327" spans="2:9" ht="15.75" customHeight="1">
      <c r="B327" s="83"/>
      <c r="C327" s="83"/>
      <c r="D327" s="83"/>
      <c r="E327" s="83"/>
      <c r="F327" s="83"/>
      <c r="G327" s="83"/>
      <c r="H327" s="83"/>
      <c r="I327" s="83"/>
    </row>
    <row r="328" spans="2:9" ht="15.75" customHeight="1">
      <c r="B328" s="83"/>
      <c r="C328" s="83"/>
      <c r="D328" s="83"/>
      <c r="E328" s="83"/>
      <c r="F328" s="83"/>
      <c r="G328" s="83"/>
      <c r="H328" s="83"/>
      <c r="I328" s="83"/>
    </row>
    <row r="329" spans="2:9" ht="15.75" customHeight="1">
      <c r="B329" s="83"/>
      <c r="C329" s="83"/>
      <c r="D329" s="83"/>
      <c r="E329" s="83"/>
      <c r="F329" s="83"/>
      <c r="G329" s="83"/>
      <c r="H329" s="83"/>
      <c r="I329" s="83"/>
    </row>
    <row r="330" spans="2:9" ht="15.75" customHeight="1">
      <c r="B330" s="83"/>
      <c r="C330" s="83"/>
      <c r="D330" s="83"/>
      <c r="E330" s="83"/>
      <c r="F330" s="83"/>
      <c r="G330" s="83"/>
      <c r="H330" s="83"/>
      <c r="I330" s="83"/>
    </row>
    <row r="331" spans="2:9" ht="15.75" customHeight="1">
      <c r="B331" s="83"/>
      <c r="C331" s="83"/>
      <c r="D331" s="83"/>
      <c r="E331" s="83"/>
      <c r="F331" s="83"/>
      <c r="G331" s="83"/>
      <c r="H331" s="83"/>
      <c r="I331" s="83"/>
    </row>
    <row r="332" spans="2:9" ht="15.75" customHeight="1">
      <c r="B332" s="83"/>
      <c r="C332" s="83"/>
      <c r="D332" s="83"/>
      <c r="E332" s="83"/>
      <c r="F332" s="83"/>
      <c r="G332" s="83"/>
      <c r="H332" s="83"/>
      <c r="I332" s="83"/>
    </row>
    <row r="333" spans="2:9" ht="15.75" customHeight="1">
      <c r="B333" s="83"/>
      <c r="C333" s="83"/>
      <c r="D333" s="83"/>
      <c r="E333" s="83"/>
      <c r="F333" s="83"/>
      <c r="G333" s="83"/>
      <c r="H333" s="83"/>
      <c r="I333" s="83"/>
    </row>
    <row r="334" spans="2:9" ht="15.75" customHeight="1">
      <c r="B334" s="83"/>
      <c r="C334" s="83"/>
      <c r="D334" s="83"/>
      <c r="E334" s="83"/>
      <c r="F334" s="83"/>
      <c r="G334" s="83"/>
      <c r="H334" s="83"/>
      <c r="I334" s="83"/>
    </row>
    <row r="335" spans="2:9" ht="15.75" customHeight="1">
      <c r="B335" s="83"/>
      <c r="C335" s="83"/>
      <c r="D335" s="83"/>
      <c r="E335" s="83"/>
      <c r="F335" s="83"/>
      <c r="G335" s="83"/>
      <c r="H335" s="83"/>
      <c r="I335" s="83"/>
    </row>
    <row r="336" spans="2:9" ht="15.75" customHeight="1">
      <c r="B336" s="83"/>
      <c r="C336" s="83"/>
      <c r="D336" s="83"/>
      <c r="E336" s="83"/>
      <c r="F336" s="83"/>
      <c r="G336" s="83"/>
      <c r="H336" s="83"/>
      <c r="I336" s="83"/>
    </row>
    <row r="337" spans="2:9" ht="15.75" customHeight="1">
      <c r="B337" s="83"/>
      <c r="C337" s="83"/>
      <c r="D337" s="83"/>
      <c r="E337" s="83"/>
      <c r="F337" s="83"/>
      <c r="G337" s="83"/>
      <c r="H337" s="83"/>
      <c r="I337" s="83"/>
    </row>
    <row r="338" spans="2:9" ht="15.75" customHeight="1">
      <c r="B338" s="83"/>
      <c r="C338" s="83"/>
      <c r="D338" s="83"/>
      <c r="E338" s="83"/>
      <c r="F338" s="83"/>
      <c r="G338" s="83"/>
      <c r="H338" s="83"/>
      <c r="I338" s="83"/>
    </row>
    <row r="339" spans="2:9" ht="15.75" customHeight="1">
      <c r="B339" s="83"/>
      <c r="C339" s="83"/>
      <c r="D339" s="83"/>
      <c r="E339" s="83"/>
      <c r="F339" s="83"/>
      <c r="G339" s="83"/>
      <c r="H339" s="83"/>
      <c r="I339" s="83"/>
    </row>
    <row r="340" spans="2:9" ht="15.75" customHeight="1">
      <c r="B340" s="83"/>
      <c r="C340" s="83"/>
      <c r="D340" s="83"/>
      <c r="E340" s="83"/>
      <c r="F340" s="83"/>
      <c r="G340" s="83"/>
      <c r="H340" s="83"/>
      <c r="I340" s="83"/>
    </row>
    <row r="341" spans="2:9" ht="15.75" customHeight="1">
      <c r="B341" s="83"/>
      <c r="C341" s="83"/>
      <c r="D341" s="83"/>
      <c r="E341" s="83"/>
      <c r="F341" s="83"/>
      <c r="G341" s="83"/>
      <c r="H341" s="83"/>
      <c r="I341" s="83"/>
    </row>
    <row r="342" spans="2:9" ht="15.75" customHeight="1">
      <c r="B342" s="83"/>
      <c r="C342" s="83"/>
      <c r="D342" s="83"/>
      <c r="E342" s="83"/>
      <c r="F342" s="83"/>
      <c r="G342" s="83"/>
      <c r="H342" s="83"/>
      <c r="I342" s="83"/>
    </row>
    <row r="343" spans="2:9" ht="15.75" customHeight="1">
      <c r="B343" s="83"/>
      <c r="C343" s="83"/>
      <c r="D343" s="83"/>
      <c r="E343" s="83"/>
      <c r="F343" s="83"/>
      <c r="G343" s="83"/>
      <c r="H343" s="83"/>
      <c r="I343" s="83"/>
    </row>
    <row r="344" spans="2:9" ht="15.75" customHeight="1">
      <c r="B344" s="83"/>
      <c r="C344" s="83"/>
      <c r="D344" s="83"/>
      <c r="E344" s="83"/>
      <c r="F344" s="83"/>
      <c r="G344" s="83"/>
      <c r="H344" s="83"/>
      <c r="I344" s="83"/>
    </row>
    <row r="345" spans="2:9" ht="15.75" customHeight="1">
      <c r="B345" s="83"/>
      <c r="C345" s="83"/>
      <c r="D345" s="83"/>
      <c r="E345" s="83"/>
      <c r="F345" s="83"/>
      <c r="G345" s="83"/>
      <c r="H345" s="83"/>
      <c r="I345" s="83"/>
    </row>
    <row r="346" spans="2:9" ht="15.75" customHeight="1">
      <c r="B346" s="83"/>
      <c r="C346" s="83"/>
      <c r="D346" s="83"/>
      <c r="E346" s="83"/>
      <c r="F346" s="83"/>
      <c r="G346" s="83"/>
      <c r="H346" s="83"/>
      <c r="I346" s="83"/>
    </row>
    <row r="347" spans="2:9" ht="15.75" customHeight="1">
      <c r="B347" s="83"/>
      <c r="C347" s="83"/>
      <c r="D347" s="83"/>
      <c r="E347" s="83"/>
      <c r="F347" s="83"/>
      <c r="G347" s="83"/>
      <c r="H347" s="83"/>
      <c r="I347" s="83"/>
    </row>
    <row r="348" spans="2:9" ht="15.75" customHeight="1">
      <c r="B348" s="83"/>
      <c r="C348" s="83"/>
      <c r="D348" s="83"/>
      <c r="E348" s="83"/>
      <c r="F348" s="83"/>
      <c r="G348" s="83"/>
      <c r="H348" s="83"/>
      <c r="I348" s="83"/>
    </row>
    <row r="349" spans="2:9" ht="15.75" customHeight="1">
      <c r="B349" s="83"/>
      <c r="C349" s="83"/>
      <c r="D349" s="83"/>
      <c r="E349" s="83"/>
      <c r="F349" s="83"/>
      <c r="G349" s="83"/>
      <c r="H349" s="83"/>
      <c r="I349" s="83"/>
    </row>
    <row r="350" spans="2:9" ht="15.75" customHeight="1">
      <c r="B350" s="83"/>
      <c r="C350" s="83"/>
      <c r="D350" s="83"/>
      <c r="E350" s="83"/>
      <c r="F350" s="83"/>
      <c r="G350" s="83"/>
      <c r="H350" s="83"/>
      <c r="I350" s="83"/>
    </row>
    <row r="351" spans="2:9" ht="15.75" customHeight="1">
      <c r="B351" s="83"/>
      <c r="C351" s="83"/>
      <c r="D351" s="83"/>
      <c r="E351" s="83"/>
      <c r="F351" s="83"/>
      <c r="G351" s="83"/>
      <c r="H351" s="83"/>
      <c r="I351" s="83"/>
    </row>
    <row r="352" spans="2:9" ht="15.75" customHeight="1">
      <c r="B352" s="83"/>
      <c r="C352" s="83"/>
      <c r="D352" s="83"/>
      <c r="E352" s="83"/>
      <c r="F352" s="83"/>
      <c r="G352" s="83"/>
      <c r="H352" s="83"/>
      <c r="I352" s="83"/>
    </row>
    <row r="353" spans="2:9" ht="15.75" customHeight="1">
      <c r="B353" s="83"/>
      <c r="C353" s="83"/>
      <c r="D353" s="83"/>
      <c r="E353" s="83"/>
      <c r="F353" s="83"/>
      <c r="G353" s="83"/>
      <c r="H353" s="83"/>
      <c r="I353" s="83"/>
    </row>
    <row r="354" spans="2:9" ht="15.75" customHeight="1">
      <c r="B354" s="83"/>
      <c r="C354" s="83"/>
      <c r="D354" s="83"/>
      <c r="E354" s="83"/>
      <c r="F354" s="83"/>
      <c r="G354" s="83"/>
      <c r="H354" s="83"/>
      <c r="I354" s="83"/>
    </row>
    <row r="355" spans="2:9" ht="15.75" customHeight="1">
      <c r="B355" s="83"/>
      <c r="C355" s="83"/>
      <c r="D355" s="83"/>
      <c r="E355" s="83"/>
      <c r="F355" s="83"/>
      <c r="G355" s="83"/>
      <c r="H355" s="83"/>
      <c r="I355" s="83"/>
    </row>
    <row r="356" spans="2:9" ht="15.75" customHeight="1">
      <c r="B356" s="83"/>
      <c r="C356" s="83"/>
      <c r="D356" s="83"/>
      <c r="E356" s="83"/>
      <c r="F356" s="83"/>
      <c r="G356" s="83"/>
      <c r="H356" s="83"/>
      <c r="I356" s="83"/>
    </row>
    <row r="357" spans="2:9" ht="15.75" customHeight="1">
      <c r="B357" s="83"/>
      <c r="C357" s="83"/>
      <c r="D357" s="83"/>
      <c r="E357" s="83"/>
      <c r="F357" s="83"/>
      <c r="G357" s="83"/>
      <c r="H357" s="83"/>
      <c r="I357" s="83"/>
    </row>
    <row r="358" spans="2:9" ht="15.75" customHeight="1">
      <c r="B358" s="83"/>
      <c r="C358" s="83"/>
      <c r="D358" s="83"/>
      <c r="E358" s="83"/>
      <c r="F358" s="83"/>
      <c r="G358" s="83"/>
      <c r="H358" s="83"/>
      <c r="I358" s="83"/>
    </row>
    <row r="359" spans="2:9" ht="15.75" customHeight="1">
      <c r="B359" s="83"/>
      <c r="C359" s="83"/>
      <c r="D359" s="83"/>
      <c r="E359" s="83"/>
      <c r="F359" s="83"/>
      <c r="G359" s="83"/>
      <c r="H359" s="83"/>
      <c r="I359" s="83"/>
    </row>
    <row r="360" spans="2:9" ht="15.75" customHeight="1">
      <c r="B360" s="83"/>
      <c r="C360" s="83"/>
      <c r="D360" s="83"/>
      <c r="E360" s="83"/>
      <c r="F360" s="83"/>
      <c r="G360" s="83"/>
      <c r="H360" s="83"/>
      <c r="I360" s="83"/>
    </row>
    <row r="361" spans="2:9" ht="15.75" customHeight="1">
      <c r="B361" s="83"/>
      <c r="C361" s="83"/>
      <c r="D361" s="83"/>
      <c r="E361" s="83"/>
      <c r="F361" s="83"/>
      <c r="G361" s="83"/>
      <c r="H361" s="83"/>
      <c r="I361" s="83"/>
    </row>
    <row r="362" spans="2:9" ht="15.75" customHeight="1">
      <c r="B362" s="83"/>
      <c r="C362" s="83"/>
      <c r="D362" s="83"/>
      <c r="E362" s="83"/>
      <c r="F362" s="83"/>
      <c r="G362" s="83"/>
      <c r="H362" s="83"/>
      <c r="I362" s="83"/>
    </row>
    <row r="363" spans="2:9" ht="15.75" customHeight="1">
      <c r="B363" s="83"/>
      <c r="C363" s="83"/>
      <c r="D363" s="83"/>
      <c r="E363" s="83"/>
      <c r="F363" s="83"/>
      <c r="G363" s="83"/>
      <c r="H363" s="83"/>
      <c r="I363" s="83"/>
    </row>
    <row r="364" spans="2:9" ht="15.75" customHeight="1">
      <c r="B364" s="83"/>
      <c r="C364" s="83"/>
      <c r="D364" s="83"/>
      <c r="E364" s="83"/>
      <c r="F364" s="83"/>
      <c r="G364" s="83"/>
      <c r="H364" s="83"/>
      <c r="I364" s="83"/>
    </row>
    <row r="365" spans="2:9" ht="15.75" customHeight="1">
      <c r="B365" s="83"/>
      <c r="C365" s="83"/>
      <c r="D365" s="83"/>
      <c r="E365" s="83"/>
      <c r="F365" s="83"/>
      <c r="G365" s="83"/>
      <c r="H365" s="83"/>
      <c r="I365" s="83"/>
    </row>
    <row r="366" spans="2:9" ht="15.75" customHeight="1">
      <c r="B366" s="83"/>
      <c r="C366" s="83"/>
      <c r="D366" s="83"/>
      <c r="E366" s="83"/>
      <c r="F366" s="83"/>
      <c r="G366" s="83"/>
      <c r="H366" s="83"/>
      <c r="I366" s="83"/>
    </row>
    <row r="367" spans="2:9" ht="15.75" customHeight="1">
      <c r="B367" s="83"/>
      <c r="C367" s="83"/>
      <c r="D367" s="83"/>
      <c r="E367" s="83"/>
      <c r="F367" s="83"/>
      <c r="G367" s="83"/>
      <c r="H367" s="83"/>
      <c r="I367" s="83"/>
    </row>
    <row r="368" spans="2:9" ht="15.75" customHeight="1">
      <c r="B368" s="83"/>
      <c r="C368" s="83"/>
      <c r="D368" s="83"/>
      <c r="E368" s="83"/>
      <c r="F368" s="83"/>
      <c r="G368" s="83"/>
      <c r="H368" s="83"/>
      <c r="I368" s="83"/>
    </row>
    <row r="369" spans="2:9" ht="15.75" customHeight="1">
      <c r="B369" s="83"/>
      <c r="C369" s="83"/>
      <c r="D369" s="83"/>
      <c r="E369" s="83"/>
      <c r="F369" s="83"/>
      <c r="G369" s="83"/>
      <c r="H369" s="83"/>
      <c r="I369" s="83"/>
    </row>
    <row r="370" spans="2:9" ht="15.75" customHeight="1">
      <c r="B370" s="83"/>
      <c r="C370" s="83"/>
      <c r="D370" s="83"/>
      <c r="E370" s="83"/>
      <c r="F370" s="83"/>
      <c r="G370" s="83"/>
      <c r="H370" s="83"/>
      <c r="I370" s="83"/>
    </row>
    <row r="371" spans="2:9" ht="15.75" customHeight="1">
      <c r="B371" s="83"/>
      <c r="C371" s="83"/>
      <c r="D371" s="83"/>
      <c r="E371" s="83"/>
      <c r="F371" s="83"/>
      <c r="G371" s="83"/>
      <c r="H371" s="83"/>
      <c r="I371" s="83"/>
    </row>
    <row r="372" spans="2:9" ht="15.75" customHeight="1">
      <c r="B372" s="83"/>
      <c r="C372" s="83"/>
      <c r="D372" s="83"/>
      <c r="E372" s="83"/>
      <c r="F372" s="83"/>
      <c r="G372" s="83"/>
      <c r="H372" s="83"/>
      <c r="I372" s="83"/>
    </row>
    <row r="373" spans="2:9" ht="15.75" customHeight="1">
      <c r="B373" s="83"/>
      <c r="C373" s="83"/>
      <c r="D373" s="83"/>
      <c r="E373" s="83"/>
      <c r="F373" s="83"/>
      <c r="G373" s="83"/>
      <c r="H373" s="83"/>
      <c r="I373" s="83"/>
    </row>
    <row r="374" spans="2:9" ht="15.75" customHeight="1">
      <c r="B374" s="83"/>
      <c r="C374" s="83"/>
      <c r="D374" s="83"/>
      <c r="E374" s="83"/>
      <c r="F374" s="83"/>
      <c r="G374" s="83"/>
      <c r="H374" s="83"/>
      <c r="I374" s="83"/>
    </row>
    <row r="375" spans="2:9" ht="15.75" customHeight="1">
      <c r="B375" s="83"/>
      <c r="C375" s="83"/>
      <c r="D375" s="83"/>
      <c r="E375" s="83"/>
      <c r="F375" s="83"/>
      <c r="G375" s="83"/>
      <c r="H375" s="83"/>
      <c r="I375" s="83"/>
    </row>
    <row r="376" spans="2:9" ht="15.75" customHeight="1">
      <c r="B376" s="83"/>
      <c r="C376" s="83"/>
      <c r="D376" s="83"/>
      <c r="E376" s="83"/>
      <c r="F376" s="83"/>
      <c r="G376" s="83"/>
      <c r="H376" s="83"/>
      <c r="I376" s="83"/>
    </row>
    <row r="377" spans="2:9" ht="15.75" customHeight="1">
      <c r="B377" s="83"/>
      <c r="C377" s="83"/>
      <c r="D377" s="83"/>
      <c r="E377" s="83"/>
      <c r="F377" s="83"/>
      <c r="G377" s="83"/>
      <c r="H377" s="83"/>
      <c r="I377" s="83"/>
    </row>
    <row r="378" spans="2:9" ht="15.75" customHeight="1">
      <c r="B378" s="83"/>
      <c r="C378" s="83"/>
      <c r="D378" s="83"/>
      <c r="E378" s="83"/>
      <c r="F378" s="83"/>
      <c r="G378" s="83"/>
      <c r="H378" s="83"/>
      <c r="I378" s="83"/>
    </row>
    <row r="379" spans="2:9" ht="15.75" customHeight="1">
      <c r="B379" s="83"/>
      <c r="C379" s="83"/>
      <c r="D379" s="83"/>
      <c r="E379" s="83"/>
      <c r="F379" s="83"/>
      <c r="G379" s="83"/>
      <c r="H379" s="83"/>
      <c r="I379" s="83"/>
    </row>
    <row r="380" spans="2:9" ht="15.75" customHeight="1">
      <c r="B380" s="83"/>
      <c r="C380" s="83"/>
      <c r="D380" s="83"/>
      <c r="E380" s="83"/>
      <c r="F380" s="83"/>
      <c r="G380" s="83"/>
      <c r="H380" s="83"/>
      <c r="I380" s="83"/>
    </row>
    <row r="381" spans="2:9" ht="15.75" customHeight="1">
      <c r="B381" s="83"/>
      <c r="C381" s="83"/>
      <c r="D381" s="83"/>
      <c r="E381" s="83"/>
      <c r="F381" s="83"/>
      <c r="G381" s="83"/>
      <c r="H381" s="83"/>
      <c r="I381" s="83"/>
    </row>
    <row r="382" spans="2:9" ht="15.75" customHeight="1">
      <c r="B382" s="83"/>
      <c r="C382" s="83"/>
      <c r="D382" s="83"/>
      <c r="E382" s="83"/>
      <c r="F382" s="83"/>
      <c r="G382" s="83"/>
      <c r="H382" s="83"/>
      <c r="I382" s="83"/>
    </row>
    <row r="383" spans="2:9" ht="15.75" customHeight="1">
      <c r="B383" s="83"/>
      <c r="C383" s="83"/>
      <c r="D383" s="83"/>
      <c r="E383" s="83"/>
      <c r="F383" s="83"/>
      <c r="G383" s="83"/>
      <c r="H383" s="83"/>
      <c r="I383" s="83"/>
    </row>
    <row r="384" spans="2:9" ht="15.75" customHeight="1">
      <c r="B384" s="83"/>
      <c r="C384" s="83"/>
      <c r="D384" s="83"/>
      <c r="E384" s="83"/>
      <c r="F384" s="83"/>
      <c r="G384" s="83"/>
      <c r="H384" s="83"/>
      <c r="I384" s="83"/>
    </row>
    <row r="385" spans="2:9" ht="15.75" customHeight="1">
      <c r="B385" s="83"/>
      <c r="C385" s="83"/>
      <c r="D385" s="83"/>
      <c r="E385" s="83"/>
      <c r="F385" s="83"/>
      <c r="G385" s="83"/>
      <c r="H385" s="83"/>
      <c r="I385" s="83"/>
    </row>
    <row r="386" spans="2:9" ht="15.75" customHeight="1">
      <c r="B386" s="83"/>
      <c r="C386" s="83"/>
      <c r="D386" s="83"/>
      <c r="E386" s="83"/>
      <c r="F386" s="83"/>
      <c r="G386" s="83"/>
      <c r="H386" s="83"/>
      <c r="I386" s="83"/>
    </row>
    <row r="387" spans="2:9" ht="15.75" customHeight="1">
      <c r="B387" s="83"/>
      <c r="C387" s="83"/>
      <c r="D387" s="83"/>
      <c r="E387" s="83"/>
      <c r="F387" s="83"/>
      <c r="G387" s="83"/>
      <c r="H387" s="83"/>
      <c r="I387" s="83"/>
    </row>
    <row r="388" spans="2:9" ht="15.75" customHeight="1">
      <c r="B388" s="83"/>
      <c r="C388" s="83"/>
      <c r="D388" s="83"/>
      <c r="E388" s="83"/>
      <c r="F388" s="83"/>
      <c r="G388" s="83"/>
      <c r="H388" s="83"/>
      <c r="I388" s="83"/>
    </row>
    <row r="389" spans="2:9" ht="15.75" customHeight="1">
      <c r="B389" s="83"/>
      <c r="C389" s="83"/>
      <c r="D389" s="83"/>
      <c r="E389" s="83"/>
      <c r="F389" s="83"/>
      <c r="G389" s="83"/>
      <c r="H389" s="83"/>
      <c r="I389" s="83"/>
    </row>
    <row r="390" spans="2:9" ht="15.75" customHeight="1">
      <c r="B390" s="83"/>
      <c r="C390" s="83"/>
      <c r="D390" s="83"/>
      <c r="E390" s="83"/>
      <c r="F390" s="83"/>
      <c r="G390" s="83"/>
      <c r="H390" s="83"/>
      <c r="I390" s="83"/>
    </row>
    <row r="391" spans="2:9" ht="15.75" customHeight="1">
      <c r="B391" s="83"/>
      <c r="C391" s="83"/>
      <c r="D391" s="83"/>
      <c r="E391" s="83"/>
      <c r="F391" s="83"/>
      <c r="G391" s="83"/>
      <c r="H391" s="83"/>
      <c r="I391" s="83"/>
    </row>
    <row r="392" spans="2:9" ht="15.75" customHeight="1">
      <c r="B392" s="83"/>
      <c r="C392" s="83"/>
      <c r="D392" s="83"/>
      <c r="E392" s="83"/>
      <c r="F392" s="83"/>
      <c r="G392" s="83"/>
      <c r="H392" s="83"/>
      <c r="I392" s="83"/>
    </row>
    <row r="393" spans="2:9" ht="15.75" customHeight="1">
      <c r="B393" s="83"/>
      <c r="C393" s="83"/>
      <c r="D393" s="83"/>
      <c r="E393" s="83"/>
      <c r="F393" s="83"/>
      <c r="G393" s="83"/>
      <c r="H393" s="83"/>
      <c r="I393" s="83"/>
    </row>
    <row r="394" spans="2:9" ht="15.75" customHeight="1">
      <c r="B394" s="83"/>
      <c r="C394" s="83"/>
      <c r="D394" s="83"/>
      <c r="E394" s="83"/>
      <c r="F394" s="83"/>
      <c r="G394" s="83"/>
      <c r="H394" s="83"/>
      <c r="I394" s="83"/>
    </row>
    <row r="395" spans="2:9" ht="15.75" customHeight="1">
      <c r="B395" s="83"/>
      <c r="C395" s="83"/>
      <c r="D395" s="83"/>
      <c r="E395" s="83"/>
      <c r="F395" s="83"/>
      <c r="G395" s="83"/>
      <c r="H395" s="83"/>
      <c r="I395" s="83"/>
    </row>
    <row r="396" spans="2:9" ht="15.75" customHeight="1">
      <c r="B396" s="83"/>
      <c r="C396" s="83"/>
      <c r="D396" s="83"/>
      <c r="E396" s="83"/>
      <c r="F396" s="83"/>
      <c r="G396" s="83"/>
      <c r="H396" s="83"/>
      <c r="I396" s="83"/>
    </row>
    <row r="397" spans="2:9" ht="15.75" customHeight="1">
      <c r="B397" s="83"/>
      <c r="C397" s="83"/>
      <c r="D397" s="83"/>
      <c r="E397" s="83"/>
      <c r="F397" s="83"/>
      <c r="G397" s="83"/>
      <c r="H397" s="83"/>
      <c r="I397" s="83"/>
    </row>
    <row r="398" spans="2:9" ht="15.75" customHeight="1">
      <c r="B398" s="83"/>
      <c r="C398" s="83"/>
      <c r="D398" s="83"/>
      <c r="E398" s="83"/>
      <c r="F398" s="83"/>
      <c r="G398" s="83"/>
      <c r="H398" s="83"/>
      <c r="I398" s="83"/>
    </row>
    <row r="399" spans="2:9" ht="15.75" customHeight="1">
      <c r="B399" s="83"/>
      <c r="C399" s="83"/>
      <c r="D399" s="83"/>
      <c r="E399" s="83"/>
      <c r="F399" s="83"/>
      <c r="G399" s="83"/>
      <c r="H399" s="83"/>
      <c r="I399" s="83"/>
    </row>
    <row r="400" spans="2:9" ht="15.75" customHeight="1">
      <c r="B400" s="83"/>
      <c r="C400" s="83"/>
      <c r="D400" s="83"/>
      <c r="E400" s="83"/>
      <c r="F400" s="83"/>
      <c r="G400" s="83"/>
      <c r="H400" s="83"/>
      <c r="I400" s="83"/>
    </row>
    <row r="401" spans="2:9" ht="15.75" customHeight="1">
      <c r="B401" s="83"/>
      <c r="C401" s="83"/>
      <c r="D401" s="83"/>
      <c r="E401" s="83"/>
      <c r="F401" s="83"/>
      <c r="G401" s="83"/>
      <c r="H401" s="83"/>
      <c r="I401" s="83"/>
    </row>
    <row r="402" spans="2:9" ht="15.75" customHeight="1">
      <c r="B402" s="83"/>
      <c r="C402" s="83"/>
      <c r="D402" s="83"/>
      <c r="E402" s="83"/>
      <c r="F402" s="83"/>
      <c r="G402" s="83"/>
      <c r="H402" s="83"/>
      <c r="I402" s="83"/>
    </row>
    <row r="403" spans="2:9" ht="15.75" customHeight="1">
      <c r="B403" s="83"/>
      <c r="C403" s="83"/>
      <c r="D403" s="83"/>
      <c r="E403" s="83"/>
      <c r="F403" s="83"/>
      <c r="G403" s="83"/>
      <c r="H403" s="83"/>
      <c r="I403" s="83"/>
    </row>
    <row r="404" spans="2:9" ht="15.75" customHeight="1">
      <c r="B404" s="83"/>
      <c r="C404" s="83"/>
      <c r="D404" s="83"/>
      <c r="E404" s="83"/>
      <c r="F404" s="83"/>
      <c r="G404" s="83"/>
      <c r="H404" s="83"/>
      <c r="I404" s="83"/>
    </row>
    <row r="405" spans="2:9" ht="15.75" customHeight="1">
      <c r="B405" s="83"/>
      <c r="C405" s="83"/>
      <c r="D405" s="83"/>
      <c r="E405" s="83"/>
      <c r="F405" s="83"/>
      <c r="G405" s="83"/>
      <c r="H405" s="83"/>
      <c r="I405" s="83"/>
    </row>
    <row r="406" spans="2:9" ht="15.75" customHeight="1">
      <c r="B406" s="83"/>
      <c r="C406" s="83"/>
      <c r="D406" s="83"/>
      <c r="E406" s="83"/>
      <c r="F406" s="83"/>
      <c r="G406" s="83"/>
      <c r="H406" s="83"/>
      <c r="I406" s="83"/>
    </row>
    <row r="407" spans="2:9" ht="15.75" customHeight="1">
      <c r="B407" s="83"/>
      <c r="C407" s="83"/>
      <c r="D407" s="83"/>
      <c r="E407" s="83"/>
      <c r="F407" s="83"/>
      <c r="G407" s="83"/>
      <c r="H407" s="83"/>
      <c r="I407" s="83"/>
    </row>
    <row r="408" spans="2:9" ht="15.75" customHeight="1">
      <c r="B408" s="83"/>
      <c r="C408" s="83"/>
      <c r="D408" s="83"/>
      <c r="E408" s="83"/>
      <c r="F408" s="83"/>
      <c r="G408" s="83"/>
      <c r="H408" s="83"/>
      <c r="I408" s="83"/>
    </row>
    <row r="409" spans="2:9" ht="15.75" customHeight="1">
      <c r="B409" s="83"/>
      <c r="C409" s="83"/>
      <c r="D409" s="83"/>
      <c r="E409" s="83"/>
      <c r="F409" s="83"/>
      <c r="G409" s="83"/>
      <c r="H409" s="83"/>
      <c r="I409" s="83"/>
    </row>
    <row r="410" spans="2:9" ht="15.75" customHeight="1">
      <c r="B410" s="83"/>
      <c r="C410" s="83"/>
      <c r="D410" s="83"/>
      <c r="E410" s="83"/>
      <c r="F410" s="83"/>
      <c r="G410" s="83"/>
      <c r="H410" s="83"/>
      <c r="I410" s="83"/>
    </row>
    <row r="411" spans="2:9" ht="15.75" customHeight="1">
      <c r="B411" s="83"/>
      <c r="C411" s="83"/>
      <c r="D411" s="83"/>
      <c r="E411" s="83"/>
      <c r="F411" s="83"/>
      <c r="G411" s="83"/>
      <c r="H411" s="83"/>
      <c r="I411" s="83"/>
    </row>
    <row r="412" spans="2:9" ht="15.75" customHeight="1">
      <c r="B412" s="83"/>
      <c r="C412" s="83"/>
      <c r="D412" s="83"/>
      <c r="E412" s="83"/>
      <c r="F412" s="83"/>
      <c r="G412" s="83"/>
      <c r="H412" s="83"/>
      <c r="I412" s="83"/>
    </row>
    <row r="413" spans="2:9" ht="15.75" customHeight="1">
      <c r="B413" s="83"/>
      <c r="C413" s="83"/>
      <c r="D413" s="83"/>
      <c r="E413" s="83"/>
      <c r="F413" s="83"/>
      <c r="G413" s="83"/>
      <c r="H413" s="83"/>
      <c r="I413" s="83"/>
    </row>
    <row r="414" spans="2:9" ht="15.75" customHeight="1">
      <c r="B414" s="83"/>
      <c r="C414" s="83"/>
      <c r="D414" s="83"/>
      <c r="E414" s="83"/>
      <c r="F414" s="83"/>
      <c r="G414" s="83"/>
      <c r="H414" s="83"/>
      <c r="I414" s="83"/>
    </row>
    <row r="415" spans="2:9" ht="15.75" customHeight="1">
      <c r="B415" s="83"/>
      <c r="C415" s="83"/>
      <c r="D415" s="83"/>
      <c r="E415" s="83"/>
      <c r="F415" s="83"/>
      <c r="G415" s="83"/>
      <c r="H415" s="83"/>
      <c r="I415" s="83"/>
    </row>
    <row r="416" spans="2:9" ht="15.75" customHeight="1">
      <c r="B416" s="83"/>
      <c r="C416" s="83"/>
      <c r="D416" s="83"/>
      <c r="E416" s="83"/>
      <c r="F416" s="83"/>
      <c r="G416" s="83"/>
      <c r="H416" s="83"/>
      <c r="I416" s="83"/>
    </row>
    <row r="417" spans="2:9" ht="15.75" customHeight="1">
      <c r="B417" s="83"/>
      <c r="C417" s="83"/>
      <c r="D417" s="83"/>
      <c r="E417" s="83"/>
      <c r="F417" s="83"/>
      <c r="G417" s="83"/>
      <c r="H417" s="83"/>
      <c r="I417" s="83"/>
    </row>
    <row r="418" spans="2:9" ht="15.75" customHeight="1">
      <c r="B418" s="83"/>
      <c r="C418" s="83"/>
      <c r="D418" s="83"/>
      <c r="E418" s="83"/>
      <c r="F418" s="83"/>
      <c r="G418" s="83"/>
      <c r="H418" s="83"/>
      <c r="I418" s="83"/>
    </row>
    <row r="419" spans="2:9" ht="15.75" customHeight="1">
      <c r="B419" s="83"/>
      <c r="C419" s="83"/>
      <c r="D419" s="83"/>
      <c r="E419" s="83"/>
      <c r="F419" s="83"/>
      <c r="G419" s="83"/>
      <c r="H419" s="83"/>
      <c r="I419" s="83"/>
    </row>
    <row r="420" spans="2:9" ht="15.75" customHeight="1">
      <c r="B420" s="83"/>
      <c r="C420" s="83"/>
      <c r="D420" s="83"/>
      <c r="E420" s="83"/>
      <c r="F420" s="83"/>
      <c r="G420" s="83"/>
      <c r="H420" s="83"/>
      <c r="I420" s="83"/>
    </row>
    <row r="421" spans="2:9" ht="15.75" customHeight="1">
      <c r="B421" s="83"/>
      <c r="C421" s="83"/>
      <c r="D421" s="83"/>
      <c r="E421" s="83"/>
      <c r="F421" s="83"/>
      <c r="G421" s="83"/>
      <c r="H421" s="83"/>
      <c r="I421" s="83"/>
    </row>
    <row r="422" spans="2:9" ht="15.75" customHeight="1">
      <c r="B422" s="83"/>
      <c r="C422" s="83"/>
      <c r="D422" s="83"/>
      <c r="E422" s="83"/>
      <c r="F422" s="83"/>
      <c r="G422" s="83"/>
      <c r="H422" s="83"/>
      <c r="I422" s="83"/>
    </row>
    <row r="423" spans="2:9" ht="15.75" customHeight="1">
      <c r="B423" s="83"/>
      <c r="C423" s="83"/>
      <c r="D423" s="83"/>
      <c r="E423" s="83"/>
      <c r="F423" s="83"/>
      <c r="G423" s="83"/>
      <c r="H423" s="83"/>
      <c r="I423" s="83"/>
    </row>
    <row r="424" spans="2:9" ht="15.75" customHeight="1">
      <c r="B424" s="83"/>
      <c r="C424" s="83"/>
      <c r="D424" s="83"/>
      <c r="E424" s="83"/>
      <c r="F424" s="83"/>
      <c r="G424" s="83"/>
      <c r="H424" s="83"/>
      <c r="I424" s="83"/>
    </row>
    <row r="425" spans="2:9" ht="15.75" customHeight="1">
      <c r="B425" s="83"/>
      <c r="C425" s="83"/>
      <c r="D425" s="83"/>
      <c r="E425" s="83"/>
      <c r="F425" s="83"/>
      <c r="G425" s="83"/>
      <c r="H425" s="83"/>
      <c r="I425" s="83"/>
    </row>
    <row r="426" spans="2:9" ht="15.75" customHeight="1">
      <c r="B426" s="83"/>
      <c r="C426" s="83"/>
      <c r="D426" s="83"/>
      <c r="E426" s="83"/>
      <c r="F426" s="83"/>
      <c r="G426" s="83"/>
      <c r="H426" s="83"/>
      <c r="I426" s="83"/>
    </row>
    <row r="427" spans="2:9" ht="15.75" customHeight="1">
      <c r="B427" s="83"/>
      <c r="C427" s="83"/>
      <c r="D427" s="83"/>
      <c r="E427" s="83"/>
      <c r="F427" s="83"/>
      <c r="G427" s="83"/>
      <c r="H427" s="83"/>
      <c r="I427" s="83"/>
    </row>
    <row r="428" spans="2:9" ht="15.75" customHeight="1">
      <c r="B428" s="83"/>
      <c r="C428" s="83"/>
      <c r="D428" s="83"/>
      <c r="E428" s="83"/>
      <c r="F428" s="83"/>
      <c r="G428" s="83"/>
      <c r="H428" s="83"/>
      <c r="I428" s="83"/>
    </row>
    <row r="429" spans="2:9" ht="15.75" customHeight="1">
      <c r="B429" s="83"/>
      <c r="C429" s="83"/>
      <c r="D429" s="83"/>
      <c r="E429" s="83"/>
      <c r="F429" s="83"/>
      <c r="G429" s="83"/>
      <c r="H429" s="83"/>
      <c r="I429" s="83"/>
    </row>
    <row r="430" spans="2:9" ht="15.75" customHeight="1">
      <c r="B430" s="83"/>
      <c r="C430" s="83"/>
      <c r="D430" s="83"/>
      <c r="E430" s="83"/>
      <c r="F430" s="83"/>
      <c r="G430" s="83"/>
      <c r="H430" s="83"/>
      <c r="I430" s="83"/>
    </row>
    <row r="431" spans="2:9" ht="15.75" customHeight="1">
      <c r="B431" s="83"/>
      <c r="C431" s="83"/>
      <c r="D431" s="83"/>
      <c r="E431" s="83"/>
      <c r="F431" s="83"/>
      <c r="G431" s="83"/>
      <c r="H431" s="83"/>
      <c r="I431" s="83"/>
    </row>
    <row r="432" spans="2:9" ht="15.75" customHeight="1">
      <c r="B432" s="83"/>
      <c r="C432" s="83"/>
      <c r="D432" s="83"/>
      <c r="E432" s="83"/>
      <c r="F432" s="83"/>
      <c r="G432" s="83"/>
      <c r="H432" s="83"/>
      <c r="I432" s="83"/>
    </row>
    <row r="433" spans="2:9" ht="15.75" customHeight="1">
      <c r="B433" s="83"/>
      <c r="C433" s="83"/>
      <c r="D433" s="83"/>
      <c r="E433" s="83"/>
      <c r="F433" s="83"/>
      <c r="G433" s="83"/>
      <c r="H433" s="83"/>
      <c r="I433" s="83"/>
    </row>
    <row r="434" spans="2:9" ht="15.75" customHeight="1">
      <c r="B434" s="83"/>
      <c r="C434" s="83"/>
      <c r="D434" s="83"/>
      <c r="E434" s="83"/>
      <c r="F434" s="83"/>
      <c r="G434" s="83"/>
      <c r="H434" s="83"/>
      <c r="I434" s="83"/>
    </row>
    <row r="435" spans="2:9" ht="15.75" customHeight="1">
      <c r="B435" s="83"/>
      <c r="C435" s="83"/>
      <c r="D435" s="83"/>
      <c r="E435" s="83"/>
      <c r="F435" s="83"/>
      <c r="G435" s="83"/>
      <c r="H435" s="83"/>
      <c r="I435" s="83"/>
    </row>
    <row r="436" spans="2:9" ht="15.75" customHeight="1">
      <c r="B436" s="83"/>
      <c r="C436" s="83"/>
      <c r="D436" s="83"/>
      <c r="E436" s="83"/>
      <c r="F436" s="83"/>
      <c r="G436" s="83"/>
      <c r="H436" s="83"/>
      <c r="I436" s="83"/>
    </row>
    <row r="437" spans="2:9" ht="15.75" customHeight="1">
      <c r="B437" s="83"/>
      <c r="C437" s="83"/>
      <c r="D437" s="83"/>
      <c r="E437" s="83"/>
      <c r="F437" s="83"/>
      <c r="G437" s="83"/>
      <c r="H437" s="83"/>
      <c r="I437" s="83"/>
    </row>
    <row r="438" spans="2:9" ht="15.75" customHeight="1">
      <c r="B438" s="83"/>
      <c r="C438" s="83"/>
      <c r="D438" s="83"/>
      <c r="E438" s="83"/>
      <c r="F438" s="83"/>
      <c r="G438" s="83"/>
      <c r="H438" s="83"/>
      <c r="I438" s="83"/>
    </row>
    <row r="439" spans="2:9" ht="15.75" customHeight="1">
      <c r="B439" s="83"/>
      <c r="C439" s="83"/>
      <c r="D439" s="83"/>
      <c r="E439" s="83"/>
      <c r="F439" s="83"/>
      <c r="G439" s="83"/>
      <c r="H439" s="83"/>
      <c r="I439" s="83"/>
    </row>
    <row r="440" spans="2:9" ht="15.75" customHeight="1">
      <c r="B440" s="83"/>
      <c r="C440" s="83"/>
      <c r="D440" s="83"/>
      <c r="E440" s="83"/>
      <c r="F440" s="83"/>
      <c r="G440" s="83"/>
      <c r="H440" s="83"/>
      <c r="I440" s="83"/>
    </row>
    <row r="441" spans="2:9" ht="15.75" customHeight="1">
      <c r="B441" s="83"/>
      <c r="C441" s="83"/>
      <c r="D441" s="83"/>
      <c r="E441" s="83"/>
      <c r="F441" s="83"/>
      <c r="G441" s="83"/>
      <c r="H441" s="83"/>
      <c r="I441" s="83"/>
    </row>
    <row r="442" spans="2:9" ht="15.75" customHeight="1">
      <c r="B442" s="83"/>
      <c r="C442" s="83"/>
      <c r="D442" s="83"/>
      <c r="E442" s="83"/>
      <c r="F442" s="83"/>
      <c r="G442" s="83"/>
      <c r="H442" s="83"/>
      <c r="I442" s="83"/>
    </row>
    <row r="443" spans="2:9" ht="15.75" customHeight="1">
      <c r="B443" s="83"/>
      <c r="C443" s="83"/>
      <c r="D443" s="83"/>
      <c r="E443" s="83"/>
      <c r="F443" s="83"/>
      <c r="G443" s="83"/>
      <c r="H443" s="83"/>
      <c r="I443" s="83"/>
    </row>
    <row r="444" spans="2:9" ht="15.75" customHeight="1">
      <c r="B444" s="83"/>
      <c r="C444" s="83"/>
      <c r="D444" s="83"/>
      <c r="E444" s="83"/>
      <c r="F444" s="83"/>
      <c r="G444" s="83"/>
      <c r="H444" s="83"/>
      <c r="I444" s="83"/>
    </row>
    <row r="445" spans="2:9" ht="15.75" customHeight="1">
      <c r="B445" s="83"/>
      <c r="C445" s="83"/>
      <c r="D445" s="83"/>
      <c r="E445" s="83"/>
      <c r="F445" s="83"/>
      <c r="G445" s="83"/>
      <c r="H445" s="83"/>
      <c r="I445" s="83"/>
    </row>
    <row r="446" spans="2:9" ht="15.75" customHeight="1">
      <c r="B446" s="83"/>
      <c r="C446" s="83"/>
      <c r="D446" s="83"/>
      <c r="E446" s="83"/>
      <c r="F446" s="83"/>
      <c r="G446" s="83"/>
      <c r="H446" s="83"/>
      <c r="I446" s="83"/>
    </row>
    <row r="447" spans="2:9" ht="15.75" customHeight="1">
      <c r="B447" s="83"/>
      <c r="C447" s="83"/>
      <c r="D447" s="83"/>
      <c r="E447" s="83"/>
      <c r="F447" s="83"/>
      <c r="G447" s="83"/>
      <c r="H447" s="83"/>
      <c r="I447" s="83"/>
    </row>
    <row r="448" spans="2:9" ht="15.75" customHeight="1">
      <c r="B448" s="83"/>
      <c r="C448" s="83"/>
      <c r="D448" s="83"/>
      <c r="E448" s="83"/>
      <c r="F448" s="83"/>
      <c r="G448" s="83"/>
      <c r="H448" s="83"/>
      <c r="I448" s="83"/>
    </row>
    <row r="449" spans="2:9" ht="15.75" customHeight="1">
      <c r="B449" s="83"/>
      <c r="C449" s="83"/>
      <c r="D449" s="83"/>
      <c r="E449" s="83"/>
      <c r="F449" s="83"/>
      <c r="G449" s="83"/>
      <c r="H449" s="83"/>
      <c r="I449" s="83"/>
    </row>
    <row r="450" spans="2:9" ht="15.75" customHeight="1">
      <c r="B450" s="83"/>
      <c r="C450" s="83"/>
      <c r="D450" s="83"/>
      <c r="E450" s="83"/>
      <c r="F450" s="83"/>
      <c r="G450" s="83"/>
      <c r="H450" s="83"/>
      <c r="I450" s="83"/>
    </row>
    <row r="451" spans="2:9" ht="15.75" customHeight="1">
      <c r="B451" s="83"/>
      <c r="C451" s="83"/>
      <c r="D451" s="83"/>
      <c r="E451" s="83"/>
      <c r="F451" s="83"/>
      <c r="G451" s="83"/>
      <c r="H451" s="83"/>
      <c r="I451" s="83"/>
    </row>
    <row r="452" spans="2:9" ht="15.75" customHeight="1">
      <c r="B452" s="83"/>
      <c r="C452" s="83"/>
      <c r="D452" s="83"/>
      <c r="E452" s="83"/>
      <c r="F452" s="83"/>
      <c r="G452" s="83"/>
      <c r="H452" s="83"/>
      <c r="I452" s="83"/>
    </row>
    <row r="453" spans="2:9" ht="15.75" customHeight="1">
      <c r="B453" s="83"/>
      <c r="C453" s="83"/>
      <c r="D453" s="83"/>
      <c r="E453" s="83"/>
      <c r="F453" s="83"/>
      <c r="G453" s="83"/>
      <c r="H453" s="83"/>
      <c r="I453" s="83"/>
    </row>
    <row r="454" spans="2:9" ht="15.75" customHeight="1">
      <c r="B454" s="83"/>
      <c r="C454" s="83"/>
      <c r="D454" s="83"/>
      <c r="E454" s="83"/>
      <c r="F454" s="83"/>
      <c r="G454" s="83"/>
      <c r="H454" s="83"/>
      <c r="I454" s="83"/>
    </row>
    <row r="455" spans="2:9" ht="15.75" customHeight="1">
      <c r="B455" s="83"/>
      <c r="C455" s="83"/>
      <c r="D455" s="83"/>
      <c r="E455" s="83"/>
      <c r="F455" s="83"/>
      <c r="G455" s="83"/>
      <c r="H455" s="83"/>
      <c r="I455" s="83"/>
    </row>
    <row r="456" spans="2:9" ht="15.75" customHeight="1">
      <c r="B456" s="83"/>
      <c r="C456" s="83"/>
      <c r="D456" s="83"/>
      <c r="E456" s="83"/>
      <c r="F456" s="83"/>
      <c r="G456" s="83"/>
      <c r="H456" s="83"/>
      <c r="I456" s="83"/>
    </row>
    <row r="457" spans="2:9" ht="15.75" customHeight="1">
      <c r="B457" s="83"/>
      <c r="C457" s="83"/>
      <c r="D457" s="83"/>
      <c r="E457" s="83"/>
      <c r="F457" s="83"/>
      <c r="G457" s="83"/>
      <c r="H457" s="83"/>
      <c r="I457" s="83"/>
    </row>
    <row r="458" spans="2:9" ht="15.75" customHeight="1">
      <c r="B458" s="83"/>
      <c r="C458" s="83"/>
      <c r="D458" s="83"/>
      <c r="E458" s="83"/>
      <c r="F458" s="83"/>
      <c r="G458" s="83"/>
      <c r="H458" s="83"/>
      <c r="I458" s="83"/>
    </row>
    <row r="459" spans="2:9" ht="15.75" customHeight="1">
      <c r="B459" s="83"/>
      <c r="C459" s="83"/>
      <c r="D459" s="83"/>
      <c r="E459" s="83"/>
      <c r="F459" s="83"/>
      <c r="G459" s="83"/>
      <c r="H459" s="83"/>
      <c r="I459" s="83"/>
    </row>
    <row r="460" spans="2:9" ht="15.75" customHeight="1">
      <c r="B460" s="83"/>
      <c r="C460" s="83"/>
      <c r="D460" s="83"/>
      <c r="E460" s="83"/>
      <c r="F460" s="83"/>
      <c r="G460" s="83"/>
      <c r="H460" s="83"/>
      <c r="I460" s="83"/>
    </row>
    <row r="461" spans="2:9" ht="15.75" customHeight="1">
      <c r="B461" s="83"/>
      <c r="C461" s="83"/>
      <c r="D461" s="83"/>
      <c r="E461" s="83"/>
      <c r="F461" s="83"/>
      <c r="G461" s="83"/>
      <c r="H461" s="83"/>
      <c r="I461" s="83"/>
    </row>
    <row r="462" spans="2:9" ht="15.75" customHeight="1">
      <c r="B462" s="83"/>
      <c r="C462" s="83"/>
      <c r="D462" s="83"/>
      <c r="E462" s="83"/>
      <c r="F462" s="83"/>
      <c r="G462" s="83"/>
      <c r="H462" s="83"/>
      <c r="I462" s="83"/>
    </row>
    <row r="463" spans="2:9" ht="15.75" customHeight="1">
      <c r="B463" s="83"/>
      <c r="C463" s="83"/>
      <c r="D463" s="83"/>
      <c r="E463" s="83"/>
      <c r="F463" s="83"/>
      <c r="G463" s="83"/>
      <c r="H463" s="83"/>
      <c r="I463" s="83"/>
    </row>
    <row r="464" spans="2:9" ht="15.75" customHeight="1">
      <c r="B464" s="83"/>
      <c r="C464" s="83"/>
      <c r="D464" s="83"/>
      <c r="E464" s="83"/>
      <c r="F464" s="83"/>
      <c r="G464" s="83"/>
      <c r="H464" s="83"/>
      <c r="I464" s="83"/>
    </row>
    <row r="465" spans="2:9" ht="15.75" customHeight="1">
      <c r="B465" s="83"/>
      <c r="C465" s="83"/>
      <c r="D465" s="83"/>
      <c r="E465" s="83"/>
      <c r="F465" s="83"/>
      <c r="G465" s="83"/>
      <c r="H465" s="83"/>
      <c r="I465" s="83"/>
    </row>
    <row r="466" spans="2:9" ht="15.75" customHeight="1">
      <c r="B466" s="83"/>
      <c r="C466" s="83"/>
      <c r="D466" s="83"/>
      <c r="E466" s="83"/>
      <c r="F466" s="83"/>
      <c r="G466" s="83"/>
      <c r="H466" s="83"/>
      <c r="I466" s="83"/>
    </row>
    <row r="467" spans="2:9" ht="15.75" customHeight="1">
      <c r="B467" s="83"/>
      <c r="C467" s="83"/>
      <c r="D467" s="83"/>
      <c r="E467" s="83"/>
      <c r="F467" s="83"/>
      <c r="G467" s="83"/>
      <c r="H467" s="83"/>
      <c r="I467" s="83"/>
    </row>
    <row r="468" spans="2:9" ht="15.75" customHeight="1">
      <c r="B468" s="83"/>
      <c r="C468" s="83"/>
      <c r="D468" s="83"/>
      <c r="E468" s="83"/>
      <c r="F468" s="83"/>
      <c r="G468" s="83"/>
      <c r="H468" s="83"/>
      <c r="I468" s="83"/>
    </row>
    <row r="469" spans="2:9" ht="15.75" customHeight="1">
      <c r="B469" s="83"/>
      <c r="C469" s="83"/>
      <c r="D469" s="83"/>
      <c r="E469" s="83"/>
      <c r="F469" s="83"/>
      <c r="G469" s="83"/>
      <c r="H469" s="83"/>
      <c r="I469" s="83"/>
    </row>
    <row r="470" spans="2:9" ht="15.75" customHeight="1">
      <c r="B470" s="83"/>
      <c r="C470" s="83"/>
      <c r="D470" s="83"/>
      <c r="E470" s="83"/>
      <c r="F470" s="83"/>
      <c r="G470" s="83"/>
      <c r="H470" s="83"/>
      <c r="I470" s="83"/>
    </row>
    <row r="471" spans="2:9" ht="15.75" customHeight="1">
      <c r="B471" s="83"/>
      <c r="C471" s="83"/>
      <c r="D471" s="83"/>
      <c r="E471" s="83"/>
      <c r="F471" s="83"/>
      <c r="G471" s="83"/>
      <c r="H471" s="83"/>
      <c r="I471" s="83"/>
    </row>
    <row r="472" spans="2:9" ht="15.75" customHeight="1">
      <c r="B472" s="83"/>
      <c r="C472" s="83"/>
      <c r="D472" s="83"/>
      <c r="E472" s="83"/>
      <c r="F472" s="83"/>
      <c r="G472" s="83"/>
      <c r="H472" s="83"/>
      <c r="I472" s="83"/>
    </row>
    <row r="473" spans="2:9" ht="15.75" customHeight="1">
      <c r="B473" s="83"/>
      <c r="C473" s="83"/>
      <c r="D473" s="83"/>
      <c r="E473" s="83"/>
      <c r="F473" s="83"/>
      <c r="G473" s="83"/>
      <c r="H473" s="83"/>
      <c r="I473" s="83"/>
    </row>
    <row r="474" spans="2:9" ht="15.75" customHeight="1">
      <c r="B474" s="83"/>
      <c r="C474" s="83"/>
      <c r="D474" s="83"/>
      <c r="E474" s="83"/>
      <c r="F474" s="83"/>
      <c r="G474" s="83"/>
      <c r="H474" s="83"/>
      <c r="I474" s="83"/>
    </row>
    <row r="475" spans="2:9" ht="15.75" customHeight="1">
      <c r="B475" s="83"/>
      <c r="C475" s="83"/>
      <c r="D475" s="83"/>
      <c r="E475" s="83"/>
      <c r="F475" s="83"/>
      <c r="G475" s="83"/>
      <c r="H475" s="83"/>
      <c r="I475" s="83"/>
    </row>
    <row r="476" spans="2:9" ht="15.75" customHeight="1">
      <c r="B476" s="83"/>
      <c r="C476" s="83"/>
      <c r="D476" s="83"/>
      <c r="E476" s="83"/>
      <c r="F476" s="83"/>
      <c r="G476" s="83"/>
      <c r="H476" s="83"/>
      <c r="I476" s="83"/>
    </row>
    <row r="477" spans="2:9" ht="15.75" customHeight="1">
      <c r="B477" s="83"/>
      <c r="C477" s="83"/>
      <c r="D477" s="83"/>
      <c r="E477" s="83"/>
      <c r="F477" s="83"/>
      <c r="G477" s="83"/>
      <c r="H477" s="83"/>
      <c r="I477" s="83"/>
    </row>
    <row r="478" spans="2:9" ht="15.75" customHeight="1">
      <c r="B478" s="83"/>
      <c r="C478" s="83"/>
      <c r="D478" s="83"/>
      <c r="E478" s="83"/>
      <c r="F478" s="83"/>
      <c r="G478" s="83"/>
      <c r="H478" s="83"/>
      <c r="I478" s="83"/>
    </row>
    <row r="479" spans="2:9" ht="15.75" customHeight="1">
      <c r="B479" s="83"/>
      <c r="C479" s="83"/>
      <c r="D479" s="83"/>
      <c r="E479" s="83"/>
      <c r="F479" s="83"/>
      <c r="G479" s="83"/>
      <c r="H479" s="83"/>
      <c r="I479" s="83"/>
    </row>
    <row r="480" spans="2:9" ht="15.75" customHeight="1">
      <c r="B480" s="83"/>
      <c r="C480" s="83"/>
      <c r="D480" s="83"/>
      <c r="E480" s="83"/>
      <c r="F480" s="83"/>
      <c r="G480" s="83"/>
      <c r="H480" s="83"/>
      <c r="I480" s="83"/>
    </row>
    <row r="481" spans="2:9" ht="15.75" customHeight="1">
      <c r="B481" s="83"/>
      <c r="C481" s="83"/>
      <c r="D481" s="83"/>
      <c r="E481" s="83"/>
      <c r="F481" s="83"/>
      <c r="G481" s="83"/>
      <c r="H481" s="83"/>
      <c r="I481" s="83"/>
    </row>
    <row r="482" spans="2:9" ht="15.75" customHeight="1">
      <c r="B482" s="83"/>
      <c r="C482" s="83"/>
      <c r="D482" s="83"/>
      <c r="E482" s="83"/>
      <c r="F482" s="83"/>
      <c r="G482" s="83"/>
      <c r="H482" s="83"/>
      <c r="I482" s="83"/>
    </row>
    <row r="483" spans="2:9" ht="15.75" customHeight="1">
      <c r="B483" s="83"/>
      <c r="C483" s="83"/>
      <c r="D483" s="83"/>
      <c r="E483" s="83"/>
      <c r="F483" s="83"/>
      <c r="G483" s="83"/>
      <c r="H483" s="83"/>
      <c r="I483" s="83"/>
    </row>
    <row r="484" spans="2:9" ht="15.75" customHeight="1">
      <c r="B484" s="83"/>
      <c r="C484" s="83"/>
      <c r="D484" s="83"/>
      <c r="E484" s="83"/>
      <c r="F484" s="83"/>
      <c r="G484" s="83"/>
      <c r="H484" s="83"/>
      <c r="I484" s="83"/>
    </row>
    <row r="485" spans="2:9" ht="15.75" customHeight="1">
      <c r="B485" s="83"/>
      <c r="C485" s="83"/>
      <c r="D485" s="83"/>
      <c r="E485" s="83"/>
      <c r="F485" s="83"/>
      <c r="G485" s="83"/>
      <c r="H485" s="83"/>
      <c r="I485" s="83"/>
    </row>
    <row r="486" spans="2:9" ht="15.75" customHeight="1">
      <c r="B486" s="83"/>
      <c r="C486" s="83"/>
      <c r="D486" s="83"/>
      <c r="E486" s="83"/>
      <c r="F486" s="83"/>
      <c r="G486" s="83"/>
      <c r="H486" s="83"/>
      <c r="I486" s="83"/>
    </row>
    <row r="487" spans="2:9" ht="15.75" customHeight="1">
      <c r="B487" s="83"/>
      <c r="C487" s="83"/>
      <c r="D487" s="83"/>
      <c r="E487" s="83"/>
      <c r="F487" s="83"/>
      <c r="G487" s="83"/>
      <c r="H487" s="83"/>
      <c r="I487" s="83"/>
    </row>
    <row r="488" spans="2:9" ht="15.75" customHeight="1">
      <c r="B488" s="83"/>
      <c r="C488" s="83"/>
      <c r="D488" s="83"/>
      <c r="E488" s="83"/>
      <c r="F488" s="83"/>
      <c r="G488" s="83"/>
      <c r="H488" s="83"/>
      <c r="I488" s="83"/>
    </row>
    <row r="489" spans="2:9" ht="15.75" customHeight="1">
      <c r="B489" s="83"/>
      <c r="C489" s="83"/>
      <c r="D489" s="83"/>
      <c r="E489" s="83"/>
      <c r="F489" s="83"/>
      <c r="G489" s="83"/>
      <c r="H489" s="83"/>
      <c r="I489" s="83"/>
    </row>
    <row r="490" spans="2:9" ht="15.75" customHeight="1">
      <c r="B490" s="83"/>
      <c r="C490" s="83"/>
      <c r="D490" s="83"/>
      <c r="E490" s="83"/>
      <c r="F490" s="83"/>
      <c r="G490" s="83"/>
      <c r="H490" s="83"/>
      <c r="I490" s="83"/>
    </row>
    <row r="491" spans="2:9" ht="15.75" customHeight="1">
      <c r="B491" s="83"/>
      <c r="C491" s="83"/>
      <c r="D491" s="83"/>
      <c r="E491" s="83"/>
      <c r="F491" s="83"/>
      <c r="G491" s="83"/>
      <c r="H491" s="83"/>
      <c r="I491" s="83"/>
    </row>
    <row r="492" spans="2:9" ht="15.75" customHeight="1">
      <c r="B492" s="83"/>
      <c r="C492" s="83"/>
      <c r="D492" s="83"/>
      <c r="E492" s="83"/>
      <c r="F492" s="83"/>
      <c r="G492" s="83"/>
      <c r="H492" s="83"/>
      <c r="I492" s="83"/>
    </row>
    <row r="493" spans="2:9" ht="15.75" customHeight="1">
      <c r="B493" s="83"/>
      <c r="C493" s="83"/>
      <c r="D493" s="83"/>
      <c r="E493" s="83"/>
      <c r="F493" s="83"/>
      <c r="G493" s="83"/>
      <c r="H493" s="83"/>
      <c r="I493" s="83"/>
    </row>
    <row r="494" spans="2:9" ht="15.75" customHeight="1">
      <c r="B494" s="83"/>
      <c r="C494" s="83"/>
      <c r="D494" s="83"/>
      <c r="E494" s="83"/>
      <c r="F494" s="83"/>
      <c r="G494" s="83"/>
      <c r="H494" s="83"/>
      <c r="I494" s="83"/>
    </row>
    <row r="495" spans="2:9" ht="15.75" customHeight="1">
      <c r="B495" s="83"/>
      <c r="C495" s="83"/>
      <c r="D495" s="83"/>
      <c r="E495" s="83"/>
      <c r="F495" s="83"/>
      <c r="G495" s="83"/>
      <c r="H495" s="83"/>
      <c r="I495" s="83"/>
    </row>
    <row r="496" spans="2:9" ht="15.75" customHeight="1">
      <c r="B496" s="83"/>
      <c r="C496" s="83"/>
      <c r="D496" s="83"/>
      <c r="E496" s="83"/>
      <c r="F496" s="83"/>
      <c r="G496" s="83"/>
      <c r="H496" s="83"/>
      <c r="I496" s="83"/>
    </row>
    <row r="497" spans="2:9" ht="15.75" customHeight="1">
      <c r="B497" s="83"/>
      <c r="C497" s="83"/>
      <c r="D497" s="83"/>
      <c r="E497" s="83"/>
      <c r="F497" s="83"/>
      <c r="G497" s="83"/>
      <c r="H497" s="83"/>
      <c r="I497" s="83"/>
    </row>
    <row r="498" spans="2:9" ht="15.75" customHeight="1">
      <c r="B498" s="83"/>
      <c r="C498" s="83"/>
      <c r="D498" s="83"/>
      <c r="E498" s="83"/>
      <c r="F498" s="83"/>
      <c r="G498" s="83"/>
      <c r="H498" s="83"/>
      <c r="I498" s="83"/>
    </row>
    <row r="499" spans="2:9" ht="15.75" customHeight="1">
      <c r="B499" s="83"/>
      <c r="C499" s="83"/>
      <c r="D499" s="83"/>
      <c r="E499" s="83"/>
      <c r="F499" s="83"/>
      <c r="G499" s="83"/>
      <c r="H499" s="83"/>
      <c r="I499" s="83"/>
    </row>
    <row r="500" spans="2:9" ht="15.75" customHeight="1">
      <c r="B500" s="83"/>
      <c r="C500" s="83"/>
      <c r="D500" s="83"/>
      <c r="E500" s="83"/>
      <c r="F500" s="83"/>
      <c r="G500" s="83"/>
      <c r="H500" s="83"/>
      <c r="I500" s="83"/>
    </row>
    <row r="501" spans="2:9" ht="15.75" customHeight="1">
      <c r="B501" s="83"/>
      <c r="C501" s="83"/>
      <c r="D501" s="83"/>
      <c r="E501" s="83"/>
      <c r="F501" s="83"/>
      <c r="G501" s="83"/>
      <c r="H501" s="83"/>
      <c r="I501" s="83"/>
    </row>
    <row r="502" spans="2:9" ht="15.75" customHeight="1">
      <c r="B502" s="83"/>
      <c r="C502" s="83"/>
      <c r="D502" s="83"/>
      <c r="E502" s="83"/>
      <c r="F502" s="83"/>
      <c r="G502" s="83"/>
      <c r="H502" s="83"/>
      <c r="I502" s="83"/>
    </row>
    <row r="503" spans="2:9" ht="15.75" customHeight="1">
      <c r="B503" s="83"/>
      <c r="C503" s="83"/>
      <c r="D503" s="83"/>
      <c r="E503" s="83"/>
      <c r="F503" s="83"/>
      <c r="G503" s="83"/>
      <c r="H503" s="83"/>
      <c r="I503" s="83"/>
    </row>
    <row r="504" spans="2:9" ht="15.75" customHeight="1">
      <c r="B504" s="83"/>
      <c r="C504" s="83"/>
      <c r="D504" s="83"/>
      <c r="E504" s="83"/>
      <c r="F504" s="83"/>
      <c r="G504" s="83"/>
      <c r="H504" s="83"/>
      <c r="I504" s="83"/>
    </row>
    <row r="505" spans="2:9" ht="15.75" customHeight="1">
      <c r="B505" s="83"/>
      <c r="C505" s="83"/>
      <c r="D505" s="83"/>
      <c r="E505" s="83"/>
      <c r="F505" s="83"/>
      <c r="G505" s="83"/>
      <c r="H505" s="83"/>
      <c r="I505" s="83"/>
    </row>
    <row r="506" spans="2:9" ht="15.75" customHeight="1">
      <c r="B506" s="83"/>
      <c r="C506" s="83"/>
      <c r="D506" s="83"/>
      <c r="E506" s="83"/>
      <c r="F506" s="83"/>
      <c r="G506" s="83"/>
      <c r="H506" s="83"/>
      <c r="I506" s="83"/>
    </row>
    <row r="507" spans="2:9" ht="15.75" customHeight="1">
      <c r="B507" s="83"/>
      <c r="C507" s="83"/>
      <c r="D507" s="83"/>
      <c r="E507" s="83"/>
      <c r="F507" s="83"/>
      <c r="G507" s="83"/>
      <c r="H507" s="83"/>
      <c r="I507" s="83"/>
    </row>
    <row r="508" spans="2:9" ht="15.75" customHeight="1">
      <c r="B508" s="83"/>
      <c r="C508" s="83"/>
      <c r="D508" s="83"/>
      <c r="E508" s="83"/>
      <c r="F508" s="83"/>
      <c r="G508" s="83"/>
      <c r="H508" s="83"/>
      <c r="I508" s="83"/>
    </row>
    <row r="509" spans="2:9" ht="15.75" customHeight="1">
      <c r="B509" s="83"/>
      <c r="C509" s="83"/>
      <c r="D509" s="83"/>
      <c r="E509" s="83"/>
      <c r="F509" s="83"/>
      <c r="G509" s="83"/>
      <c r="H509" s="83"/>
      <c r="I509" s="83"/>
    </row>
    <row r="510" spans="2:9" ht="15.75" customHeight="1">
      <c r="B510" s="83"/>
      <c r="C510" s="83"/>
      <c r="D510" s="83"/>
      <c r="E510" s="83"/>
      <c r="F510" s="83"/>
      <c r="G510" s="83"/>
      <c r="H510" s="83"/>
      <c r="I510" s="83"/>
    </row>
    <row r="511" spans="2:9" ht="15.75" customHeight="1">
      <c r="B511" s="83"/>
      <c r="C511" s="83"/>
      <c r="D511" s="83"/>
      <c r="E511" s="83"/>
      <c r="F511" s="83"/>
      <c r="G511" s="83"/>
      <c r="H511" s="83"/>
      <c r="I511" s="83"/>
    </row>
    <row r="512" spans="2:9" ht="15.75" customHeight="1">
      <c r="B512" s="83"/>
      <c r="C512" s="83"/>
      <c r="D512" s="83"/>
      <c r="E512" s="83"/>
      <c r="F512" s="83"/>
      <c r="G512" s="83"/>
      <c r="H512" s="83"/>
      <c r="I512" s="83"/>
    </row>
    <row r="513" spans="2:9" ht="15.75" customHeight="1">
      <c r="B513" s="83"/>
      <c r="C513" s="83"/>
      <c r="D513" s="83"/>
      <c r="E513" s="83"/>
      <c r="F513" s="83"/>
      <c r="G513" s="83"/>
      <c r="H513" s="83"/>
      <c r="I513" s="83"/>
    </row>
    <row r="514" spans="2:9" ht="15.75" customHeight="1">
      <c r="B514" s="83"/>
      <c r="C514" s="83"/>
      <c r="D514" s="83"/>
      <c r="E514" s="83"/>
      <c r="F514" s="83"/>
      <c r="G514" s="83"/>
      <c r="H514" s="83"/>
      <c r="I514" s="83"/>
    </row>
    <row r="515" spans="2:9" ht="15.75" customHeight="1">
      <c r="B515" s="83"/>
      <c r="C515" s="83"/>
      <c r="D515" s="83"/>
      <c r="E515" s="83"/>
      <c r="F515" s="83"/>
      <c r="G515" s="83"/>
      <c r="H515" s="83"/>
      <c r="I515" s="83"/>
    </row>
    <row r="516" spans="2:9" ht="15.75" customHeight="1">
      <c r="B516" s="83"/>
      <c r="C516" s="83"/>
      <c r="D516" s="83"/>
      <c r="E516" s="83"/>
      <c r="F516" s="83"/>
      <c r="G516" s="83"/>
      <c r="H516" s="83"/>
      <c r="I516" s="83"/>
    </row>
    <row r="517" spans="2:9" ht="15.75" customHeight="1">
      <c r="B517" s="83"/>
      <c r="C517" s="83"/>
      <c r="D517" s="83"/>
      <c r="E517" s="83"/>
      <c r="F517" s="83"/>
      <c r="G517" s="83"/>
      <c r="H517" s="83"/>
      <c r="I517" s="83"/>
    </row>
    <row r="518" spans="2:9" ht="15.75" customHeight="1">
      <c r="B518" s="83"/>
      <c r="C518" s="83"/>
      <c r="D518" s="83"/>
      <c r="E518" s="83"/>
      <c r="F518" s="83"/>
      <c r="G518" s="83"/>
      <c r="H518" s="83"/>
      <c r="I518" s="83"/>
    </row>
    <row r="519" spans="2:9" ht="15.75" customHeight="1">
      <c r="B519" s="83"/>
      <c r="C519" s="83"/>
      <c r="D519" s="83"/>
      <c r="E519" s="83"/>
      <c r="F519" s="83"/>
      <c r="G519" s="83"/>
      <c r="H519" s="83"/>
      <c r="I519" s="83"/>
    </row>
    <row r="520" spans="2:9" ht="15.75" customHeight="1">
      <c r="B520" s="83"/>
      <c r="C520" s="83"/>
      <c r="D520" s="83"/>
      <c r="E520" s="83"/>
      <c r="F520" s="83"/>
      <c r="G520" s="83"/>
      <c r="H520" s="83"/>
      <c r="I520" s="83"/>
    </row>
    <row r="521" spans="2:9" ht="15.75" customHeight="1">
      <c r="B521" s="83"/>
      <c r="C521" s="83"/>
      <c r="D521" s="83"/>
      <c r="E521" s="83"/>
      <c r="F521" s="83"/>
      <c r="G521" s="83"/>
      <c r="H521" s="83"/>
      <c r="I521" s="83"/>
    </row>
    <row r="522" spans="2:9" ht="15.75" customHeight="1">
      <c r="B522" s="83"/>
      <c r="C522" s="83"/>
      <c r="D522" s="83"/>
      <c r="E522" s="83"/>
      <c r="F522" s="83"/>
      <c r="G522" s="83"/>
      <c r="H522" s="83"/>
      <c r="I522" s="83"/>
    </row>
    <row r="523" spans="2:9" ht="15.75" customHeight="1">
      <c r="B523" s="83"/>
      <c r="C523" s="83"/>
      <c r="D523" s="83"/>
      <c r="E523" s="83"/>
      <c r="F523" s="83"/>
      <c r="G523" s="83"/>
      <c r="H523" s="83"/>
      <c r="I523" s="83"/>
    </row>
    <row r="524" spans="2:9" ht="15.75" customHeight="1">
      <c r="B524" s="83"/>
      <c r="C524" s="83"/>
      <c r="D524" s="83"/>
      <c r="E524" s="83"/>
      <c r="F524" s="83"/>
      <c r="G524" s="83"/>
      <c r="H524" s="83"/>
      <c r="I524" s="83"/>
    </row>
    <row r="525" spans="2:9" ht="15.75" customHeight="1">
      <c r="B525" s="83"/>
      <c r="C525" s="83"/>
      <c r="D525" s="83"/>
      <c r="E525" s="83"/>
      <c r="F525" s="83"/>
      <c r="G525" s="83"/>
      <c r="H525" s="83"/>
      <c r="I525" s="83"/>
    </row>
    <row r="526" spans="2:9" ht="15.75" customHeight="1">
      <c r="B526" s="83"/>
      <c r="C526" s="83"/>
      <c r="D526" s="83"/>
      <c r="E526" s="83"/>
      <c r="F526" s="83"/>
      <c r="G526" s="83"/>
      <c r="H526" s="83"/>
      <c r="I526" s="83"/>
    </row>
    <row r="527" spans="2:9" ht="15.75" customHeight="1">
      <c r="B527" s="83"/>
      <c r="C527" s="83"/>
      <c r="D527" s="83"/>
      <c r="E527" s="83"/>
      <c r="F527" s="83"/>
      <c r="G527" s="83"/>
      <c r="H527" s="83"/>
      <c r="I527" s="83"/>
    </row>
    <row r="528" spans="2:9" ht="15.75" customHeight="1">
      <c r="B528" s="83"/>
      <c r="C528" s="83"/>
      <c r="D528" s="83"/>
      <c r="E528" s="83"/>
      <c r="F528" s="83"/>
      <c r="G528" s="83"/>
      <c r="H528" s="83"/>
      <c r="I528" s="83"/>
    </row>
    <row r="529" spans="2:9" ht="15.75" customHeight="1">
      <c r="B529" s="83"/>
      <c r="C529" s="83"/>
      <c r="D529" s="83"/>
      <c r="E529" s="83"/>
      <c r="F529" s="83"/>
      <c r="G529" s="83"/>
      <c r="H529" s="83"/>
      <c r="I529" s="83"/>
    </row>
    <row r="530" spans="2:9" ht="15.75" customHeight="1">
      <c r="B530" s="83"/>
      <c r="C530" s="83"/>
      <c r="D530" s="83"/>
      <c r="E530" s="83"/>
      <c r="F530" s="83"/>
      <c r="G530" s="83"/>
      <c r="H530" s="83"/>
      <c r="I530" s="83"/>
    </row>
    <row r="531" spans="2:9" ht="15.75" customHeight="1">
      <c r="B531" s="83"/>
      <c r="C531" s="83"/>
      <c r="D531" s="83"/>
      <c r="E531" s="83"/>
      <c r="F531" s="83"/>
      <c r="G531" s="83"/>
      <c r="H531" s="83"/>
      <c r="I531" s="83"/>
    </row>
    <row r="532" spans="2:9" ht="15.75" customHeight="1">
      <c r="B532" s="83"/>
      <c r="C532" s="83"/>
      <c r="D532" s="83"/>
      <c r="E532" s="83"/>
      <c r="F532" s="83"/>
      <c r="G532" s="83"/>
      <c r="H532" s="83"/>
      <c r="I532" s="83"/>
    </row>
    <row r="533" spans="2:9" ht="15.75" customHeight="1">
      <c r="B533" s="83"/>
      <c r="C533" s="83"/>
      <c r="D533" s="83"/>
      <c r="E533" s="83"/>
      <c r="F533" s="83"/>
      <c r="G533" s="83"/>
      <c r="H533" s="83"/>
      <c r="I533" s="83"/>
    </row>
    <row r="534" spans="2:9" ht="15.75" customHeight="1">
      <c r="B534" s="83"/>
      <c r="C534" s="83"/>
      <c r="D534" s="83"/>
      <c r="E534" s="83"/>
      <c r="F534" s="83"/>
      <c r="G534" s="83"/>
      <c r="H534" s="83"/>
      <c r="I534" s="83"/>
    </row>
    <row r="535" spans="2:9" ht="15.75" customHeight="1">
      <c r="B535" s="83"/>
      <c r="C535" s="83"/>
      <c r="D535" s="83"/>
      <c r="E535" s="83"/>
      <c r="F535" s="83"/>
      <c r="G535" s="83"/>
      <c r="H535" s="83"/>
      <c r="I535" s="83"/>
    </row>
    <row r="536" spans="2:9" ht="15.75" customHeight="1">
      <c r="B536" s="83"/>
      <c r="C536" s="83"/>
      <c r="D536" s="83"/>
      <c r="E536" s="83"/>
      <c r="F536" s="83"/>
      <c r="G536" s="83"/>
      <c r="H536" s="83"/>
      <c r="I536" s="83"/>
    </row>
    <row r="537" spans="2:9" ht="15.75" customHeight="1">
      <c r="B537" s="83"/>
      <c r="C537" s="83"/>
      <c r="D537" s="83"/>
      <c r="E537" s="83"/>
      <c r="F537" s="83"/>
      <c r="G537" s="83"/>
      <c r="H537" s="83"/>
      <c r="I537" s="83"/>
    </row>
    <row r="538" spans="2:9" ht="15.75" customHeight="1">
      <c r="B538" s="83"/>
      <c r="C538" s="83"/>
      <c r="D538" s="83"/>
      <c r="E538" s="83"/>
      <c r="F538" s="83"/>
      <c r="G538" s="83"/>
      <c r="H538" s="83"/>
      <c r="I538" s="83"/>
    </row>
    <row r="539" spans="2:9" ht="15.75" customHeight="1">
      <c r="B539" s="83"/>
      <c r="C539" s="83"/>
      <c r="D539" s="83"/>
      <c r="E539" s="83"/>
      <c r="F539" s="83"/>
      <c r="G539" s="83"/>
      <c r="H539" s="83"/>
      <c r="I539" s="83"/>
    </row>
    <row r="540" spans="2:9" ht="15.75" customHeight="1">
      <c r="B540" s="83"/>
      <c r="C540" s="83"/>
      <c r="D540" s="83"/>
      <c r="E540" s="83"/>
      <c r="F540" s="83"/>
      <c r="G540" s="83"/>
      <c r="H540" s="83"/>
      <c r="I540" s="83"/>
    </row>
    <row r="541" spans="2:9" ht="15.75" customHeight="1">
      <c r="B541" s="83"/>
      <c r="C541" s="83"/>
      <c r="D541" s="83"/>
      <c r="E541" s="83"/>
      <c r="F541" s="83"/>
      <c r="G541" s="83"/>
      <c r="H541" s="83"/>
      <c r="I541" s="83"/>
    </row>
    <row r="542" spans="2:9" ht="15.75" customHeight="1">
      <c r="B542" s="83"/>
      <c r="C542" s="83"/>
      <c r="D542" s="83"/>
      <c r="E542" s="83"/>
      <c r="F542" s="83"/>
      <c r="G542" s="83"/>
      <c r="H542" s="83"/>
      <c r="I542" s="83"/>
    </row>
    <row r="543" spans="2:9" ht="15.75" customHeight="1">
      <c r="B543" s="83"/>
      <c r="C543" s="83"/>
      <c r="D543" s="83"/>
      <c r="E543" s="83"/>
      <c r="F543" s="83"/>
      <c r="G543" s="83"/>
      <c r="H543" s="83"/>
      <c r="I543" s="83"/>
    </row>
    <row r="544" spans="2:9" ht="15.75" customHeight="1">
      <c r="B544" s="83"/>
      <c r="C544" s="83"/>
      <c r="D544" s="83"/>
      <c r="E544" s="83"/>
      <c r="F544" s="83"/>
      <c r="G544" s="83"/>
      <c r="H544" s="83"/>
      <c r="I544" s="83"/>
    </row>
    <row r="545" spans="2:9" ht="15.75" customHeight="1">
      <c r="B545" s="83"/>
      <c r="C545" s="83"/>
      <c r="D545" s="83"/>
      <c r="E545" s="83"/>
      <c r="F545" s="83"/>
      <c r="G545" s="83"/>
      <c r="H545" s="83"/>
      <c r="I545" s="83"/>
    </row>
    <row r="546" spans="2:9" ht="15.75" customHeight="1">
      <c r="B546" s="83"/>
      <c r="C546" s="83"/>
      <c r="D546" s="83"/>
      <c r="E546" s="83"/>
      <c r="F546" s="83"/>
      <c r="G546" s="83"/>
      <c r="H546" s="83"/>
      <c r="I546" s="83"/>
    </row>
    <row r="547" spans="2:9" ht="15.75" customHeight="1">
      <c r="B547" s="83"/>
      <c r="C547" s="83"/>
      <c r="D547" s="83"/>
      <c r="E547" s="83"/>
      <c r="F547" s="83"/>
      <c r="G547" s="83"/>
      <c r="H547" s="83"/>
      <c r="I547" s="83"/>
    </row>
    <row r="548" spans="2:9" ht="15.75" customHeight="1">
      <c r="B548" s="83"/>
      <c r="C548" s="83"/>
      <c r="D548" s="83"/>
      <c r="E548" s="83"/>
      <c r="F548" s="83"/>
      <c r="G548" s="83"/>
      <c r="H548" s="83"/>
      <c r="I548" s="83"/>
    </row>
    <row r="549" spans="2:9" ht="15.75" customHeight="1">
      <c r="B549" s="83"/>
      <c r="C549" s="83"/>
      <c r="D549" s="83"/>
      <c r="E549" s="83"/>
      <c r="F549" s="83"/>
      <c r="G549" s="83"/>
      <c r="H549" s="83"/>
      <c r="I549" s="83"/>
    </row>
    <row r="550" spans="2:9" ht="15.75" customHeight="1">
      <c r="B550" s="83"/>
      <c r="C550" s="83"/>
      <c r="D550" s="83"/>
      <c r="E550" s="83"/>
      <c r="F550" s="83"/>
      <c r="G550" s="83"/>
      <c r="H550" s="83"/>
      <c r="I550" s="83"/>
    </row>
    <row r="551" spans="2:9" ht="15.75" customHeight="1">
      <c r="B551" s="83"/>
      <c r="C551" s="83"/>
      <c r="D551" s="83"/>
      <c r="E551" s="83"/>
      <c r="F551" s="83"/>
      <c r="G551" s="83"/>
      <c r="H551" s="83"/>
      <c r="I551" s="83"/>
    </row>
    <row r="552" spans="2:9" ht="15.75" customHeight="1">
      <c r="B552" s="83"/>
      <c r="C552" s="83"/>
      <c r="D552" s="83"/>
      <c r="E552" s="83"/>
      <c r="F552" s="83"/>
      <c r="G552" s="83"/>
      <c r="H552" s="83"/>
      <c r="I552" s="83"/>
    </row>
    <row r="553" spans="2:9" ht="15.75" customHeight="1">
      <c r="B553" s="83"/>
      <c r="C553" s="83"/>
      <c r="D553" s="83"/>
      <c r="E553" s="83"/>
      <c r="F553" s="83"/>
      <c r="G553" s="83"/>
      <c r="H553" s="83"/>
      <c r="I553" s="83"/>
    </row>
    <row r="554" spans="2:9" ht="15.75" customHeight="1">
      <c r="B554" s="83"/>
      <c r="C554" s="83"/>
      <c r="D554" s="83"/>
      <c r="E554" s="83"/>
      <c r="F554" s="83"/>
      <c r="G554" s="83"/>
      <c r="H554" s="83"/>
      <c r="I554" s="83"/>
    </row>
    <row r="555" spans="2:9" ht="15.75" customHeight="1">
      <c r="B555" s="83"/>
      <c r="C555" s="83"/>
      <c r="D555" s="83"/>
      <c r="E555" s="83"/>
      <c r="F555" s="83"/>
      <c r="G555" s="83"/>
      <c r="H555" s="83"/>
      <c r="I555" s="83"/>
    </row>
    <row r="556" spans="2:9" ht="15.75" customHeight="1">
      <c r="B556" s="83"/>
      <c r="C556" s="83"/>
      <c r="D556" s="83"/>
      <c r="E556" s="83"/>
      <c r="F556" s="83"/>
      <c r="G556" s="83"/>
      <c r="H556" s="83"/>
      <c r="I556" s="83"/>
    </row>
    <row r="557" spans="2:9" ht="15.75" customHeight="1">
      <c r="B557" s="83"/>
      <c r="C557" s="83"/>
      <c r="D557" s="83"/>
      <c r="E557" s="83"/>
      <c r="F557" s="83"/>
      <c r="G557" s="83"/>
      <c r="H557" s="83"/>
      <c r="I557" s="83"/>
    </row>
    <row r="558" spans="2:9" ht="15.75" customHeight="1">
      <c r="B558" s="83"/>
      <c r="C558" s="83"/>
      <c r="D558" s="83"/>
      <c r="E558" s="83"/>
      <c r="F558" s="83"/>
      <c r="G558" s="83"/>
      <c r="H558" s="83"/>
      <c r="I558" s="83"/>
    </row>
    <row r="559" spans="2:9" ht="15.75" customHeight="1">
      <c r="B559" s="83"/>
      <c r="C559" s="83"/>
      <c r="D559" s="83"/>
      <c r="E559" s="83"/>
      <c r="F559" s="83"/>
      <c r="G559" s="83"/>
      <c r="H559" s="83"/>
      <c r="I559" s="83"/>
    </row>
    <row r="560" spans="2:9" ht="15.75" customHeight="1">
      <c r="B560" s="83"/>
      <c r="C560" s="83"/>
      <c r="D560" s="83"/>
      <c r="E560" s="83"/>
      <c r="F560" s="83"/>
      <c r="G560" s="83"/>
      <c r="H560" s="83"/>
      <c r="I560" s="83"/>
    </row>
    <row r="561" spans="2:9" ht="15.75" customHeight="1">
      <c r="B561" s="83"/>
      <c r="C561" s="83"/>
      <c r="D561" s="83"/>
      <c r="E561" s="83"/>
      <c r="F561" s="83"/>
      <c r="G561" s="83"/>
      <c r="H561" s="83"/>
      <c r="I561" s="83"/>
    </row>
    <row r="562" spans="2:9" ht="15.75" customHeight="1">
      <c r="B562" s="83"/>
      <c r="C562" s="83"/>
      <c r="D562" s="83"/>
      <c r="E562" s="83"/>
      <c r="F562" s="83"/>
      <c r="G562" s="83"/>
      <c r="H562" s="83"/>
      <c r="I562" s="83"/>
    </row>
    <row r="563" spans="2:9" ht="15.75" customHeight="1">
      <c r="B563" s="83"/>
      <c r="C563" s="83"/>
      <c r="D563" s="83"/>
      <c r="E563" s="83"/>
      <c r="F563" s="83"/>
      <c r="G563" s="83"/>
      <c r="H563" s="83"/>
      <c r="I563" s="83"/>
    </row>
    <row r="564" spans="2:9" ht="15.75" customHeight="1">
      <c r="B564" s="83"/>
      <c r="C564" s="83"/>
      <c r="D564" s="83"/>
      <c r="E564" s="83"/>
      <c r="F564" s="83"/>
      <c r="G564" s="83"/>
      <c r="H564" s="83"/>
      <c r="I564" s="83"/>
    </row>
    <row r="565" spans="2:9" ht="15.75" customHeight="1">
      <c r="B565" s="83"/>
      <c r="C565" s="83"/>
      <c r="D565" s="83"/>
      <c r="E565" s="83"/>
      <c r="F565" s="83"/>
      <c r="G565" s="83"/>
      <c r="H565" s="83"/>
      <c r="I565" s="83"/>
    </row>
    <row r="566" spans="2:9" ht="15.75" customHeight="1">
      <c r="B566" s="83"/>
      <c r="C566" s="83"/>
      <c r="D566" s="83"/>
      <c r="E566" s="83"/>
      <c r="F566" s="83"/>
      <c r="G566" s="83"/>
      <c r="H566" s="83"/>
      <c r="I566" s="83"/>
    </row>
    <row r="567" spans="2:9" ht="15.75" customHeight="1">
      <c r="B567" s="83"/>
      <c r="C567" s="83"/>
      <c r="D567" s="83"/>
      <c r="E567" s="83"/>
      <c r="F567" s="83"/>
      <c r="G567" s="83"/>
      <c r="H567" s="83"/>
      <c r="I567" s="83"/>
    </row>
    <row r="568" spans="2:9" ht="15.75" customHeight="1">
      <c r="B568" s="83"/>
      <c r="C568" s="83"/>
      <c r="D568" s="83"/>
      <c r="E568" s="83"/>
      <c r="F568" s="83"/>
      <c r="G568" s="83"/>
      <c r="H568" s="83"/>
      <c r="I568" s="83"/>
    </row>
    <row r="569" spans="2:9" ht="15.75" customHeight="1">
      <c r="B569" s="83"/>
      <c r="C569" s="83"/>
      <c r="D569" s="83"/>
      <c r="E569" s="83"/>
      <c r="F569" s="83"/>
      <c r="G569" s="83"/>
      <c r="H569" s="83"/>
      <c r="I569" s="83"/>
    </row>
    <row r="570" spans="2:9" ht="15.75" customHeight="1">
      <c r="B570" s="83"/>
      <c r="C570" s="83"/>
      <c r="D570" s="83"/>
      <c r="E570" s="83"/>
      <c r="F570" s="83"/>
      <c r="G570" s="83"/>
      <c r="H570" s="83"/>
      <c r="I570" s="83"/>
    </row>
    <row r="571" spans="2:9" ht="15.75" customHeight="1">
      <c r="B571" s="83"/>
      <c r="C571" s="83"/>
      <c r="D571" s="83"/>
      <c r="E571" s="83"/>
      <c r="F571" s="83"/>
      <c r="G571" s="83"/>
      <c r="H571" s="83"/>
      <c r="I571" s="83"/>
    </row>
    <row r="572" spans="2:9" ht="15.75" customHeight="1">
      <c r="B572" s="83"/>
      <c r="C572" s="83"/>
      <c r="D572" s="83"/>
      <c r="E572" s="83"/>
      <c r="F572" s="83"/>
      <c r="G572" s="83"/>
      <c r="H572" s="83"/>
      <c r="I572" s="83"/>
    </row>
    <row r="573" spans="2:9" ht="15.75" customHeight="1">
      <c r="B573" s="83"/>
      <c r="C573" s="83"/>
      <c r="D573" s="83"/>
      <c r="E573" s="83"/>
      <c r="F573" s="83"/>
      <c r="G573" s="83"/>
      <c r="H573" s="83"/>
      <c r="I573" s="83"/>
    </row>
    <row r="574" spans="2:9" ht="15.75" customHeight="1">
      <c r="B574" s="83"/>
      <c r="C574" s="83"/>
      <c r="D574" s="83"/>
      <c r="E574" s="83"/>
      <c r="F574" s="83"/>
      <c r="G574" s="83"/>
      <c r="H574" s="83"/>
      <c r="I574" s="83"/>
    </row>
    <row r="575" spans="2:9" ht="15.75" customHeight="1">
      <c r="B575" s="83"/>
      <c r="C575" s="83"/>
      <c r="D575" s="83"/>
      <c r="E575" s="83"/>
      <c r="F575" s="83"/>
      <c r="G575" s="83"/>
      <c r="H575" s="83"/>
      <c r="I575" s="83"/>
    </row>
    <row r="576" spans="2:9" ht="15.75" customHeight="1">
      <c r="B576" s="83"/>
      <c r="C576" s="83"/>
      <c r="D576" s="83"/>
      <c r="E576" s="83"/>
      <c r="F576" s="83"/>
      <c r="G576" s="83"/>
      <c r="H576" s="83"/>
      <c r="I576" s="83"/>
    </row>
    <row r="577" spans="2:9" ht="15.75" customHeight="1">
      <c r="B577" s="83"/>
      <c r="C577" s="83"/>
      <c r="D577" s="83"/>
      <c r="E577" s="83"/>
      <c r="F577" s="83"/>
      <c r="G577" s="83"/>
      <c r="H577" s="83"/>
      <c r="I577" s="83"/>
    </row>
    <row r="578" spans="2:9" ht="15.75" customHeight="1">
      <c r="B578" s="83"/>
      <c r="C578" s="83"/>
      <c r="D578" s="83"/>
      <c r="E578" s="83"/>
      <c r="F578" s="83"/>
      <c r="G578" s="83"/>
      <c r="H578" s="83"/>
      <c r="I578" s="83"/>
    </row>
    <row r="579" spans="2:9" ht="15.75" customHeight="1">
      <c r="B579" s="83"/>
      <c r="C579" s="83"/>
      <c r="D579" s="83"/>
      <c r="E579" s="83"/>
      <c r="F579" s="83"/>
      <c r="G579" s="83"/>
      <c r="H579" s="83"/>
      <c r="I579" s="83"/>
    </row>
    <row r="580" spans="2:9" ht="15.75" customHeight="1">
      <c r="B580" s="83"/>
      <c r="C580" s="83"/>
      <c r="D580" s="83"/>
      <c r="E580" s="83"/>
      <c r="F580" s="83"/>
      <c r="G580" s="83"/>
      <c r="H580" s="83"/>
      <c r="I580" s="83"/>
    </row>
    <row r="581" spans="2:9" ht="15.75" customHeight="1">
      <c r="B581" s="83"/>
      <c r="C581" s="83"/>
      <c r="D581" s="83"/>
      <c r="E581" s="83"/>
      <c r="F581" s="83"/>
      <c r="G581" s="83"/>
      <c r="H581" s="83"/>
      <c r="I581" s="83"/>
    </row>
    <row r="582" spans="2:9" ht="15.75" customHeight="1">
      <c r="B582" s="83"/>
      <c r="C582" s="83"/>
      <c r="D582" s="83"/>
      <c r="E582" s="83"/>
      <c r="F582" s="83"/>
      <c r="G582" s="83"/>
      <c r="H582" s="83"/>
      <c r="I582" s="83"/>
    </row>
    <row r="583" spans="2:9" ht="15.75" customHeight="1">
      <c r="B583" s="83"/>
      <c r="C583" s="83"/>
      <c r="D583" s="83"/>
      <c r="E583" s="83"/>
      <c r="F583" s="83"/>
      <c r="G583" s="83"/>
      <c r="H583" s="83"/>
      <c r="I583" s="83"/>
    </row>
    <row r="584" spans="2:9" ht="15.75" customHeight="1">
      <c r="B584" s="83"/>
      <c r="C584" s="83"/>
      <c r="D584" s="83"/>
      <c r="E584" s="83"/>
      <c r="F584" s="83"/>
      <c r="G584" s="83"/>
      <c r="H584" s="83"/>
      <c r="I584" s="83"/>
    </row>
    <row r="585" spans="2:9" ht="15.75" customHeight="1">
      <c r="B585" s="83"/>
      <c r="C585" s="83"/>
      <c r="D585" s="83"/>
      <c r="E585" s="83"/>
      <c r="F585" s="83"/>
      <c r="G585" s="83"/>
      <c r="H585" s="83"/>
      <c r="I585" s="83"/>
    </row>
    <row r="586" spans="2:9" ht="15.75" customHeight="1">
      <c r="B586" s="83"/>
      <c r="C586" s="83"/>
      <c r="D586" s="83"/>
      <c r="E586" s="83"/>
      <c r="F586" s="83"/>
      <c r="G586" s="83"/>
      <c r="H586" s="83"/>
      <c r="I586" s="83"/>
    </row>
    <row r="587" spans="2:9" ht="15.75" customHeight="1">
      <c r="B587" s="83"/>
      <c r="C587" s="83"/>
      <c r="D587" s="83"/>
      <c r="E587" s="83"/>
      <c r="F587" s="83"/>
      <c r="G587" s="83"/>
      <c r="H587" s="83"/>
      <c r="I587" s="83"/>
    </row>
    <row r="588" spans="2:9" ht="15.75" customHeight="1">
      <c r="B588" s="83"/>
      <c r="C588" s="83"/>
      <c r="D588" s="83"/>
      <c r="E588" s="83"/>
      <c r="F588" s="83"/>
      <c r="G588" s="83"/>
      <c r="H588" s="83"/>
      <c r="I588" s="83"/>
    </row>
    <row r="589" spans="2:9" ht="15.75" customHeight="1">
      <c r="B589" s="83"/>
      <c r="C589" s="83"/>
      <c r="D589" s="83"/>
      <c r="E589" s="83"/>
      <c r="F589" s="83"/>
      <c r="G589" s="83"/>
      <c r="H589" s="83"/>
      <c r="I589" s="83"/>
    </row>
    <row r="590" spans="2:9" ht="15.75" customHeight="1">
      <c r="B590" s="83"/>
      <c r="C590" s="83"/>
      <c r="D590" s="83"/>
      <c r="E590" s="83"/>
      <c r="F590" s="83"/>
      <c r="G590" s="83"/>
      <c r="H590" s="83"/>
      <c r="I590" s="83"/>
    </row>
    <row r="591" spans="2:9" ht="15.75" customHeight="1">
      <c r="B591" s="83"/>
      <c r="C591" s="83"/>
      <c r="D591" s="83"/>
      <c r="E591" s="83"/>
      <c r="F591" s="83"/>
      <c r="G591" s="83"/>
      <c r="H591" s="83"/>
      <c r="I591" s="83"/>
    </row>
    <row r="592" spans="2:9" ht="15.75" customHeight="1">
      <c r="B592" s="83"/>
      <c r="C592" s="83"/>
      <c r="D592" s="83"/>
      <c r="E592" s="83"/>
      <c r="F592" s="83"/>
      <c r="G592" s="83"/>
      <c r="H592" s="83"/>
      <c r="I592" s="83"/>
    </row>
    <row r="593" spans="2:9" ht="15.75" customHeight="1">
      <c r="B593" s="83"/>
      <c r="C593" s="83"/>
      <c r="D593" s="83"/>
      <c r="E593" s="83"/>
      <c r="F593" s="83"/>
      <c r="G593" s="83"/>
      <c r="H593" s="83"/>
      <c r="I593" s="83"/>
    </row>
    <row r="594" spans="2:9" ht="15.75" customHeight="1">
      <c r="B594" s="83"/>
      <c r="C594" s="83"/>
      <c r="D594" s="83"/>
      <c r="E594" s="83"/>
      <c r="F594" s="83"/>
      <c r="G594" s="83"/>
      <c r="H594" s="83"/>
      <c r="I594" s="83"/>
    </row>
    <row r="595" spans="2:9" ht="15.75" customHeight="1">
      <c r="B595" s="83"/>
      <c r="C595" s="83"/>
      <c r="D595" s="83"/>
      <c r="E595" s="83"/>
      <c r="F595" s="83"/>
      <c r="G595" s="83"/>
      <c r="H595" s="83"/>
      <c r="I595" s="83"/>
    </row>
    <row r="596" spans="2:9" ht="15.75" customHeight="1">
      <c r="B596" s="83"/>
      <c r="C596" s="83"/>
      <c r="D596" s="83"/>
      <c r="E596" s="83"/>
      <c r="F596" s="83"/>
      <c r="G596" s="83"/>
      <c r="H596" s="83"/>
      <c r="I596" s="83"/>
    </row>
    <row r="597" spans="2:9" ht="15.75" customHeight="1">
      <c r="B597" s="83"/>
      <c r="C597" s="83"/>
      <c r="D597" s="83"/>
      <c r="E597" s="83"/>
      <c r="F597" s="83"/>
      <c r="G597" s="83"/>
      <c r="H597" s="83"/>
      <c r="I597" s="83"/>
    </row>
    <row r="598" spans="2:9" ht="15.75" customHeight="1">
      <c r="B598" s="83"/>
      <c r="C598" s="83"/>
      <c r="D598" s="83"/>
      <c r="E598" s="83"/>
      <c r="F598" s="83"/>
      <c r="G598" s="83"/>
      <c r="H598" s="83"/>
      <c r="I598" s="83"/>
    </row>
    <row r="599" spans="2:9" ht="15.75" customHeight="1">
      <c r="B599" s="83"/>
      <c r="C599" s="83"/>
      <c r="D599" s="83"/>
      <c r="E599" s="83"/>
      <c r="F599" s="83"/>
      <c r="G599" s="83"/>
      <c r="H599" s="83"/>
      <c r="I599" s="83"/>
    </row>
    <row r="600" spans="2:9" ht="15.75" customHeight="1">
      <c r="B600" s="83"/>
      <c r="C600" s="83"/>
      <c r="D600" s="83"/>
      <c r="E600" s="83"/>
      <c r="F600" s="83"/>
      <c r="G600" s="83"/>
      <c r="H600" s="83"/>
      <c r="I600" s="83"/>
    </row>
    <row r="601" spans="2:9" ht="15.75" customHeight="1">
      <c r="B601" s="83"/>
      <c r="C601" s="83"/>
      <c r="D601" s="83"/>
      <c r="E601" s="83"/>
      <c r="F601" s="83"/>
      <c r="G601" s="83"/>
      <c r="H601" s="83"/>
      <c r="I601" s="83"/>
    </row>
    <row r="602" spans="2:9" ht="15.75" customHeight="1">
      <c r="B602" s="83"/>
      <c r="C602" s="83"/>
      <c r="D602" s="83"/>
      <c r="E602" s="83"/>
      <c r="F602" s="83"/>
      <c r="G602" s="83"/>
      <c r="H602" s="83"/>
      <c r="I602" s="83"/>
    </row>
    <row r="603" spans="2:9" ht="15.75" customHeight="1">
      <c r="B603" s="83"/>
      <c r="C603" s="83"/>
      <c r="D603" s="83"/>
      <c r="E603" s="83"/>
      <c r="F603" s="83"/>
      <c r="G603" s="83"/>
      <c r="H603" s="83"/>
      <c r="I603" s="83"/>
    </row>
    <row r="604" spans="2:9" ht="15.75" customHeight="1">
      <c r="B604" s="83"/>
      <c r="C604" s="83"/>
      <c r="D604" s="83"/>
      <c r="E604" s="83"/>
      <c r="F604" s="83"/>
      <c r="G604" s="83"/>
      <c r="H604" s="83"/>
      <c r="I604" s="83"/>
    </row>
    <row r="605" spans="2:9" ht="15.75" customHeight="1">
      <c r="B605" s="83"/>
      <c r="C605" s="83"/>
      <c r="D605" s="83"/>
      <c r="E605" s="83"/>
      <c r="F605" s="83"/>
      <c r="G605" s="83"/>
      <c r="H605" s="83"/>
      <c r="I605" s="83"/>
    </row>
    <row r="606" spans="2:9" ht="15.75" customHeight="1">
      <c r="B606" s="83"/>
      <c r="C606" s="83"/>
      <c r="D606" s="83"/>
      <c r="E606" s="83"/>
      <c r="F606" s="83"/>
      <c r="G606" s="83"/>
      <c r="H606" s="83"/>
      <c r="I606" s="83"/>
    </row>
    <row r="607" spans="2:9" ht="15.75" customHeight="1">
      <c r="B607" s="83"/>
      <c r="C607" s="83"/>
      <c r="D607" s="83"/>
      <c r="E607" s="83"/>
      <c r="F607" s="83"/>
      <c r="G607" s="83"/>
      <c r="H607" s="83"/>
      <c r="I607" s="83"/>
    </row>
    <row r="608" spans="2:9" ht="15.75" customHeight="1">
      <c r="B608" s="83"/>
      <c r="C608" s="83"/>
      <c r="D608" s="83"/>
      <c r="E608" s="83"/>
      <c r="F608" s="83"/>
      <c r="G608" s="83"/>
      <c r="H608" s="83"/>
      <c r="I608" s="83"/>
    </row>
    <row r="609" spans="2:9" ht="15.75" customHeight="1">
      <c r="B609" s="83"/>
      <c r="C609" s="83"/>
      <c r="D609" s="83"/>
      <c r="E609" s="83"/>
      <c r="F609" s="83"/>
      <c r="G609" s="83"/>
      <c r="H609" s="83"/>
      <c r="I609" s="83"/>
    </row>
    <row r="610" spans="2:9" ht="15.75" customHeight="1">
      <c r="B610" s="83"/>
      <c r="C610" s="83"/>
      <c r="D610" s="83"/>
      <c r="E610" s="83"/>
      <c r="F610" s="83"/>
      <c r="G610" s="83"/>
      <c r="H610" s="83"/>
      <c r="I610" s="83"/>
    </row>
    <row r="611" spans="2:9" ht="15.75" customHeight="1">
      <c r="B611" s="83"/>
      <c r="C611" s="83"/>
      <c r="D611" s="83"/>
      <c r="E611" s="83"/>
      <c r="F611" s="83"/>
      <c r="G611" s="83"/>
      <c r="H611" s="83"/>
      <c r="I611" s="83"/>
    </row>
    <row r="612" spans="2:9" ht="15.75" customHeight="1">
      <c r="B612" s="83"/>
      <c r="C612" s="83"/>
      <c r="D612" s="83"/>
      <c r="E612" s="83"/>
      <c r="F612" s="83"/>
      <c r="G612" s="83"/>
      <c r="H612" s="83"/>
      <c r="I612" s="83"/>
    </row>
    <row r="613" spans="2:9" ht="15.75" customHeight="1">
      <c r="B613" s="83"/>
      <c r="C613" s="83"/>
      <c r="D613" s="83"/>
      <c r="E613" s="83"/>
      <c r="F613" s="83"/>
      <c r="G613" s="83"/>
      <c r="H613" s="83"/>
      <c r="I613" s="83"/>
    </row>
    <row r="614" spans="2:9" ht="15.75" customHeight="1">
      <c r="B614" s="83"/>
      <c r="C614" s="83"/>
      <c r="D614" s="83"/>
      <c r="E614" s="83"/>
      <c r="F614" s="83"/>
      <c r="G614" s="83"/>
      <c r="H614" s="83"/>
      <c r="I614" s="83"/>
    </row>
    <row r="615" spans="2:9" ht="15.75" customHeight="1">
      <c r="B615" s="83"/>
      <c r="C615" s="83"/>
      <c r="D615" s="83"/>
      <c r="E615" s="83"/>
      <c r="F615" s="83"/>
      <c r="G615" s="83"/>
      <c r="H615" s="83"/>
      <c r="I615" s="83"/>
    </row>
    <row r="616" spans="2:9" ht="15.75" customHeight="1">
      <c r="B616" s="83"/>
      <c r="C616" s="83"/>
      <c r="D616" s="83"/>
      <c r="E616" s="83"/>
      <c r="F616" s="83"/>
      <c r="G616" s="83"/>
      <c r="H616" s="83"/>
      <c r="I616" s="83"/>
    </row>
    <row r="617" spans="2:9" ht="15.75" customHeight="1">
      <c r="B617" s="83"/>
      <c r="C617" s="83"/>
      <c r="D617" s="83"/>
      <c r="E617" s="83"/>
      <c r="F617" s="83"/>
      <c r="G617" s="83"/>
      <c r="H617" s="83"/>
      <c r="I617" s="83"/>
    </row>
    <row r="618" spans="2:9" ht="15.75" customHeight="1">
      <c r="B618" s="83"/>
      <c r="C618" s="83"/>
      <c r="D618" s="83"/>
      <c r="E618" s="83"/>
      <c r="F618" s="83"/>
      <c r="G618" s="83"/>
      <c r="H618" s="83"/>
      <c r="I618" s="83"/>
    </row>
    <row r="619" spans="2:9" ht="15.75" customHeight="1">
      <c r="B619" s="83"/>
      <c r="C619" s="83"/>
      <c r="D619" s="83"/>
      <c r="E619" s="83"/>
      <c r="F619" s="83"/>
      <c r="G619" s="83"/>
      <c r="H619" s="83"/>
      <c r="I619" s="83"/>
    </row>
    <row r="620" spans="2:9" ht="15.75" customHeight="1">
      <c r="B620" s="83"/>
      <c r="C620" s="83"/>
      <c r="D620" s="83"/>
      <c r="E620" s="83"/>
      <c r="F620" s="83"/>
      <c r="G620" s="83"/>
      <c r="H620" s="83"/>
      <c r="I620" s="83"/>
    </row>
    <row r="621" spans="2:9" ht="15.75" customHeight="1">
      <c r="B621" s="83"/>
      <c r="C621" s="83"/>
      <c r="D621" s="83"/>
      <c r="E621" s="83"/>
      <c r="F621" s="83"/>
      <c r="G621" s="83"/>
      <c r="H621" s="83"/>
      <c r="I621" s="83"/>
    </row>
    <row r="622" spans="2:9" ht="15.75" customHeight="1">
      <c r="B622" s="83"/>
      <c r="C622" s="83"/>
      <c r="D622" s="83"/>
      <c r="E622" s="83"/>
      <c r="F622" s="83"/>
      <c r="G622" s="83"/>
      <c r="H622" s="83"/>
      <c r="I622" s="83"/>
    </row>
    <row r="623" spans="2:9" ht="15.75" customHeight="1">
      <c r="B623" s="83"/>
      <c r="C623" s="83"/>
      <c r="D623" s="83"/>
      <c r="E623" s="83"/>
      <c r="F623" s="83"/>
      <c r="G623" s="83"/>
      <c r="H623" s="83"/>
      <c r="I623" s="83"/>
    </row>
    <row r="624" spans="2:9" ht="15.75" customHeight="1">
      <c r="B624" s="83"/>
      <c r="C624" s="83"/>
      <c r="D624" s="83"/>
      <c r="E624" s="83"/>
      <c r="F624" s="83"/>
      <c r="G624" s="83"/>
      <c r="H624" s="83"/>
      <c r="I624" s="83"/>
    </row>
    <row r="625" spans="2:9" ht="15.75" customHeight="1">
      <c r="B625" s="83"/>
      <c r="C625" s="83"/>
      <c r="D625" s="83"/>
      <c r="E625" s="83"/>
      <c r="F625" s="83"/>
      <c r="G625" s="83"/>
      <c r="H625" s="83"/>
      <c r="I625" s="83"/>
    </row>
    <row r="626" spans="2:9" ht="15.75" customHeight="1">
      <c r="B626" s="83"/>
      <c r="C626" s="83"/>
      <c r="D626" s="83"/>
      <c r="E626" s="83"/>
      <c r="F626" s="83"/>
      <c r="G626" s="83"/>
      <c r="H626" s="83"/>
      <c r="I626" s="83"/>
    </row>
    <row r="627" spans="2:9" ht="15.75" customHeight="1">
      <c r="B627" s="83"/>
      <c r="C627" s="83"/>
      <c r="D627" s="83"/>
      <c r="E627" s="83"/>
      <c r="F627" s="83"/>
      <c r="G627" s="83"/>
      <c r="H627" s="83"/>
      <c r="I627" s="83"/>
    </row>
    <row r="628" spans="2:9" ht="15.75" customHeight="1">
      <c r="B628" s="83"/>
      <c r="C628" s="83"/>
      <c r="D628" s="83"/>
      <c r="E628" s="83"/>
      <c r="F628" s="83"/>
      <c r="G628" s="83"/>
      <c r="H628" s="83"/>
      <c r="I628" s="83"/>
    </row>
    <row r="629" spans="2:9" ht="15.75" customHeight="1">
      <c r="B629" s="83"/>
      <c r="C629" s="83"/>
      <c r="D629" s="83"/>
      <c r="E629" s="83"/>
      <c r="F629" s="83"/>
      <c r="G629" s="83"/>
      <c r="H629" s="83"/>
      <c r="I629" s="83"/>
    </row>
    <row r="630" spans="2:9" ht="15.75" customHeight="1">
      <c r="B630" s="83"/>
      <c r="C630" s="83"/>
      <c r="D630" s="83"/>
      <c r="E630" s="83"/>
      <c r="F630" s="83"/>
      <c r="G630" s="83"/>
      <c r="H630" s="83"/>
      <c r="I630" s="83"/>
    </row>
    <row r="631" spans="2:9" ht="15.75" customHeight="1">
      <c r="B631" s="83"/>
      <c r="C631" s="83"/>
      <c r="D631" s="83"/>
      <c r="E631" s="83"/>
      <c r="F631" s="83"/>
      <c r="G631" s="83"/>
      <c r="H631" s="83"/>
      <c r="I631" s="83"/>
    </row>
    <row r="632" spans="2:9" ht="15.75" customHeight="1">
      <c r="B632" s="83"/>
      <c r="C632" s="83"/>
      <c r="D632" s="83"/>
      <c r="E632" s="83"/>
      <c r="F632" s="83"/>
      <c r="G632" s="83"/>
      <c r="H632" s="83"/>
      <c r="I632" s="83"/>
    </row>
    <row r="633" spans="2:9" ht="15.75" customHeight="1">
      <c r="B633" s="83"/>
      <c r="C633" s="83"/>
      <c r="D633" s="83"/>
      <c r="E633" s="83"/>
      <c r="F633" s="83"/>
      <c r="G633" s="83"/>
      <c r="H633" s="83"/>
      <c r="I633" s="83"/>
    </row>
    <row r="634" spans="2:9" ht="15.75" customHeight="1">
      <c r="B634" s="83"/>
      <c r="C634" s="83"/>
      <c r="D634" s="83"/>
      <c r="E634" s="83"/>
      <c r="F634" s="83"/>
      <c r="G634" s="83"/>
      <c r="H634" s="83"/>
      <c r="I634" s="83"/>
    </row>
    <row r="635" spans="2:9" ht="15.75" customHeight="1">
      <c r="B635" s="83"/>
      <c r="C635" s="83"/>
      <c r="D635" s="83"/>
      <c r="E635" s="83"/>
      <c r="F635" s="83"/>
      <c r="G635" s="83"/>
      <c r="H635" s="83"/>
      <c r="I635" s="83"/>
    </row>
    <row r="636" spans="2:9" ht="15.75" customHeight="1">
      <c r="B636" s="83"/>
      <c r="C636" s="83"/>
      <c r="D636" s="83"/>
      <c r="E636" s="83"/>
      <c r="F636" s="83"/>
      <c r="G636" s="83"/>
      <c r="H636" s="83"/>
      <c r="I636" s="83"/>
    </row>
    <row r="637" spans="2:9" ht="15.75" customHeight="1">
      <c r="B637" s="83"/>
      <c r="C637" s="83"/>
      <c r="D637" s="83"/>
      <c r="E637" s="83"/>
      <c r="F637" s="83"/>
      <c r="G637" s="83"/>
      <c r="H637" s="83"/>
      <c r="I637" s="83"/>
    </row>
    <row r="638" spans="2:9" ht="15.75" customHeight="1">
      <c r="B638" s="83"/>
      <c r="C638" s="83"/>
      <c r="D638" s="83"/>
      <c r="E638" s="83"/>
      <c r="F638" s="83"/>
      <c r="G638" s="83"/>
      <c r="H638" s="83"/>
      <c r="I638" s="83"/>
    </row>
    <row r="639" spans="2:9" ht="15.75" customHeight="1">
      <c r="B639" s="83"/>
      <c r="C639" s="83"/>
      <c r="D639" s="83"/>
      <c r="E639" s="83"/>
      <c r="F639" s="83"/>
      <c r="G639" s="83"/>
      <c r="H639" s="83"/>
      <c r="I639" s="83"/>
    </row>
    <row r="640" spans="2:9" ht="15.75" customHeight="1">
      <c r="B640" s="83"/>
      <c r="C640" s="83"/>
      <c r="D640" s="83"/>
      <c r="E640" s="83"/>
      <c r="F640" s="83"/>
      <c r="G640" s="83"/>
      <c r="H640" s="83"/>
      <c r="I640" s="83"/>
    </row>
    <row r="641" spans="2:9" ht="15.75" customHeight="1">
      <c r="B641" s="83"/>
      <c r="C641" s="83"/>
      <c r="D641" s="83"/>
      <c r="E641" s="83"/>
      <c r="F641" s="83"/>
      <c r="G641" s="83"/>
      <c r="H641" s="83"/>
      <c r="I641" s="83"/>
    </row>
    <row r="642" spans="2:9" ht="15.75" customHeight="1">
      <c r="B642" s="83"/>
      <c r="C642" s="83"/>
      <c r="D642" s="83"/>
      <c r="E642" s="83"/>
      <c r="F642" s="83"/>
      <c r="G642" s="83"/>
      <c r="H642" s="83"/>
      <c r="I642" s="83"/>
    </row>
    <row r="643" spans="2:9" ht="15.75" customHeight="1">
      <c r="B643" s="83"/>
      <c r="C643" s="83"/>
      <c r="D643" s="83"/>
      <c r="E643" s="83"/>
      <c r="F643" s="83"/>
      <c r="G643" s="83"/>
      <c r="H643" s="83"/>
      <c r="I643" s="83"/>
    </row>
    <row r="644" spans="2:9" ht="15.75" customHeight="1">
      <c r="B644" s="83"/>
      <c r="C644" s="83"/>
      <c r="D644" s="83"/>
      <c r="E644" s="83"/>
      <c r="F644" s="83"/>
      <c r="G644" s="83"/>
      <c r="H644" s="83"/>
      <c r="I644" s="83"/>
    </row>
    <row r="645" spans="2:9" ht="15.75" customHeight="1">
      <c r="B645" s="83"/>
      <c r="C645" s="83"/>
      <c r="D645" s="83"/>
      <c r="E645" s="83"/>
      <c r="F645" s="83"/>
      <c r="G645" s="83"/>
      <c r="H645" s="83"/>
      <c r="I645" s="83"/>
    </row>
    <row r="646" spans="2:9" ht="15.75" customHeight="1">
      <c r="B646" s="83"/>
      <c r="C646" s="83"/>
      <c r="D646" s="83"/>
      <c r="E646" s="83"/>
      <c r="F646" s="83"/>
      <c r="G646" s="83"/>
      <c r="H646" s="83"/>
      <c r="I646" s="83"/>
    </row>
    <row r="647" spans="2:9" ht="15.75" customHeight="1">
      <c r="B647" s="83"/>
      <c r="C647" s="83"/>
      <c r="D647" s="83"/>
      <c r="E647" s="83"/>
      <c r="F647" s="83"/>
      <c r="G647" s="83"/>
      <c r="H647" s="83"/>
      <c r="I647" s="83"/>
    </row>
    <row r="648" spans="2:9" ht="15.75" customHeight="1">
      <c r="B648" s="83"/>
      <c r="C648" s="83"/>
      <c r="D648" s="83"/>
      <c r="E648" s="83"/>
      <c r="F648" s="83"/>
      <c r="G648" s="83"/>
      <c r="H648" s="83"/>
      <c r="I648" s="83"/>
    </row>
    <row r="649" spans="2:9" ht="15.75" customHeight="1">
      <c r="B649" s="83"/>
      <c r="C649" s="83"/>
      <c r="D649" s="83"/>
      <c r="E649" s="83"/>
      <c r="F649" s="83"/>
      <c r="G649" s="83"/>
      <c r="H649" s="83"/>
      <c r="I649" s="83"/>
    </row>
    <row r="650" spans="2:9" ht="15.75" customHeight="1">
      <c r="B650" s="83"/>
      <c r="C650" s="83"/>
      <c r="D650" s="83"/>
      <c r="E650" s="83"/>
      <c r="F650" s="83"/>
      <c r="G650" s="83"/>
      <c r="H650" s="83"/>
      <c r="I650" s="83"/>
    </row>
    <row r="651" spans="2:9" ht="15.75" customHeight="1">
      <c r="B651" s="83"/>
      <c r="C651" s="83"/>
      <c r="D651" s="83"/>
      <c r="E651" s="83"/>
      <c r="F651" s="83"/>
      <c r="G651" s="83"/>
      <c r="H651" s="83"/>
      <c r="I651" s="83"/>
    </row>
    <row r="652" spans="2:9" ht="15.75" customHeight="1">
      <c r="B652" s="83"/>
      <c r="C652" s="83"/>
      <c r="D652" s="83"/>
      <c r="E652" s="83"/>
      <c r="F652" s="83"/>
      <c r="G652" s="83"/>
      <c r="H652" s="83"/>
      <c r="I652" s="83"/>
    </row>
    <row r="653" spans="2:9" ht="15.75" customHeight="1">
      <c r="B653" s="83"/>
      <c r="C653" s="83"/>
      <c r="D653" s="83"/>
      <c r="E653" s="83"/>
      <c r="F653" s="83"/>
      <c r="G653" s="83"/>
      <c r="H653" s="83"/>
      <c r="I653" s="83"/>
    </row>
    <row r="654" spans="2:9" ht="15.75" customHeight="1">
      <c r="B654" s="83"/>
      <c r="C654" s="83"/>
      <c r="D654" s="83"/>
      <c r="E654" s="83"/>
      <c r="F654" s="83"/>
      <c r="G654" s="83"/>
      <c r="H654" s="83"/>
      <c r="I654" s="83"/>
    </row>
    <row r="655" spans="2:9" ht="15.75" customHeight="1">
      <c r="B655" s="83"/>
      <c r="C655" s="83"/>
      <c r="D655" s="83"/>
      <c r="E655" s="83"/>
      <c r="F655" s="83"/>
      <c r="G655" s="83"/>
      <c r="H655" s="83"/>
      <c r="I655" s="83"/>
    </row>
    <row r="656" spans="2:9" ht="15.75" customHeight="1">
      <c r="B656" s="83"/>
      <c r="C656" s="83"/>
      <c r="D656" s="83"/>
      <c r="E656" s="83"/>
      <c r="F656" s="83"/>
      <c r="G656" s="83"/>
      <c r="H656" s="83"/>
      <c r="I656" s="83"/>
    </row>
    <row r="657" spans="2:9" ht="15.75" customHeight="1">
      <c r="B657" s="83"/>
      <c r="C657" s="83"/>
      <c r="D657" s="83"/>
      <c r="E657" s="83"/>
      <c r="F657" s="83"/>
      <c r="G657" s="83"/>
      <c r="H657" s="83"/>
      <c r="I657" s="83"/>
    </row>
    <row r="658" spans="2:9" ht="15.75" customHeight="1">
      <c r="B658" s="83"/>
      <c r="C658" s="83"/>
      <c r="D658" s="83"/>
      <c r="E658" s="83"/>
      <c r="F658" s="83"/>
      <c r="G658" s="83"/>
      <c r="H658" s="83"/>
      <c r="I658" s="83"/>
    </row>
    <row r="659" spans="2:9" ht="15.75" customHeight="1">
      <c r="B659" s="83"/>
      <c r="C659" s="83"/>
      <c r="D659" s="83"/>
      <c r="E659" s="83"/>
      <c r="F659" s="83"/>
      <c r="G659" s="83"/>
      <c r="H659" s="83"/>
      <c r="I659" s="83"/>
    </row>
    <row r="660" spans="2:9" ht="15.75" customHeight="1">
      <c r="B660" s="83"/>
      <c r="C660" s="83"/>
      <c r="D660" s="83"/>
      <c r="E660" s="83"/>
      <c r="F660" s="83"/>
      <c r="G660" s="83"/>
      <c r="H660" s="83"/>
      <c r="I660" s="83"/>
    </row>
    <row r="661" spans="2:9" ht="15.75" customHeight="1">
      <c r="B661" s="83"/>
      <c r="C661" s="83"/>
      <c r="D661" s="83"/>
      <c r="E661" s="83"/>
      <c r="F661" s="83"/>
      <c r="G661" s="83"/>
      <c r="H661" s="83"/>
      <c r="I661" s="83"/>
    </row>
    <row r="662" spans="2:9" ht="15.75" customHeight="1">
      <c r="B662" s="83"/>
      <c r="C662" s="83"/>
      <c r="D662" s="83"/>
      <c r="E662" s="83"/>
      <c r="F662" s="83"/>
      <c r="G662" s="83"/>
      <c r="H662" s="83"/>
      <c r="I662" s="83"/>
    </row>
    <row r="663" spans="2:9" ht="15.75" customHeight="1">
      <c r="B663" s="83"/>
      <c r="C663" s="83"/>
      <c r="D663" s="83"/>
      <c r="E663" s="83"/>
      <c r="F663" s="83"/>
      <c r="G663" s="83"/>
      <c r="H663" s="83"/>
      <c r="I663" s="83"/>
    </row>
    <row r="664" spans="2:9" ht="15.75" customHeight="1">
      <c r="B664" s="83"/>
      <c r="C664" s="83"/>
      <c r="D664" s="83"/>
      <c r="E664" s="83"/>
      <c r="F664" s="83"/>
      <c r="G664" s="83"/>
      <c r="H664" s="83"/>
      <c r="I664" s="83"/>
    </row>
    <row r="665" spans="2:9" ht="15.75" customHeight="1">
      <c r="B665" s="83"/>
      <c r="C665" s="83"/>
      <c r="D665" s="83"/>
      <c r="E665" s="83"/>
      <c r="F665" s="83"/>
      <c r="G665" s="83"/>
      <c r="H665" s="83"/>
      <c r="I665" s="83"/>
    </row>
    <row r="666" spans="2:9" ht="15.75" customHeight="1">
      <c r="B666" s="83"/>
      <c r="C666" s="83"/>
      <c r="D666" s="83"/>
      <c r="E666" s="83"/>
      <c r="F666" s="83"/>
      <c r="G666" s="83"/>
      <c r="H666" s="83"/>
      <c r="I666" s="83"/>
    </row>
    <row r="667" spans="2:9" ht="15.75" customHeight="1">
      <c r="B667" s="83"/>
      <c r="C667" s="83"/>
      <c r="D667" s="83"/>
      <c r="E667" s="83"/>
      <c r="F667" s="83"/>
      <c r="G667" s="83"/>
      <c r="H667" s="83"/>
      <c r="I667" s="83"/>
    </row>
    <row r="668" spans="2:9" ht="15.75" customHeight="1">
      <c r="B668" s="83"/>
      <c r="C668" s="83"/>
      <c r="D668" s="83"/>
      <c r="E668" s="83"/>
      <c r="F668" s="83"/>
      <c r="G668" s="83"/>
      <c r="H668" s="83"/>
      <c r="I668" s="83"/>
    </row>
    <row r="669" spans="2:9" ht="15.75" customHeight="1">
      <c r="B669" s="83"/>
      <c r="C669" s="83"/>
      <c r="D669" s="83"/>
      <c r="E669" s="83"/>
      <c r="F669" s="83"/>
      <c r="G669" s="83"/>
      <c r="H669" s="83"/>
      <c r="I669" s="83"/>
    </row>
    <row r="670" spans="2:9" ht="15.75" customHeight="1">
      <c r="B670" s="83"/>
      <c r="C670" s="83"/>
      <c r="D670" s="83"/>
      <c r="E670" s="83"/>
      <c r="F670" s="83"/>
      <c r="G670" s="83"/>
      <c r="H670" s="83"/>
      <c r="I670" s="83"/>
    </row>
    <row r="671" spans="2:9" ht="15.75" customHeight="1">
      <c r="B671" s="83"/>
      <c r="C671" s="83"/>
      <c r="D671" s="83"/>
      <c r="E671" s="83"/>
      <c r="F671" s="83"/>
      <c r="G671" s="83"/>
      <c r="H671" s="83"/>
      <c r="I671" s="83"/>
    </row>
    <row r="672" spans="2:9" ht="15.75" customHeight="1">
      <c r="B672" s="83"/>
      <c r="C672" s="83"/>
      <c r="D672" s="83"/>
      <c r="E672" s="83"/>
      <c r="F672" s="83"/>
      <c r="G672" s="83"/>
      <c r="H672" s="83"/>
      <c r="I672" s="83"/>
    </row>
    <row r="673" spans="2:9" ht="15.75" customHeight="1">
      <c r="B673" s="83"/>
      <c r="C673" s="83"/>
      <c r="D673" s="83"/>
      <c r="E673" s="83"/>
      <c r="F673" s="83"/>
      <c r="G673" s="83"/>
      <c r="H673" s="83"/>
      <c r="I673" s="83"/>
    </row>
    <row r="674" spans="2:9" ht="15.75" customHeight="1">
      <c r="B674" s="83"/>
      <c r="C674" s="83"/>
      <c r="D674" s="83"/>
      <c r="E674" s="83"/>
      <c r="F674" s="83"/>
      <c r="G674" s="83"/>
      <c r="H674" s="83"/>
      <c r="I674" s="83"/>
    </row>
    <row r="675" spans="2:9" ht="15.75" customHeight="1">
      <c r="B675" s="83"/>
      <c r="C675" s="83"/>
      <c r="D675" s="83"/>
      <c r="E675" s="83"/>
      <c r="F675" s="83"/>
      <c r="G675" s="83"/>
      <c r="H675" s="83"/>
      <c r="I675" s="83"/>
    </row>
    <row r="676" spans="2:9" ht="15.75" customHeight="1">
      <c r="B676" s="83"/>
      <c r="C676" s="83"/>
      <c r="D676" s="83"/>
      <c r="E676" s="83"/>
      <c r="F676" s="83"/>
      <c r="G676" s="83"/>
      <c r="H676" s="83"/>
      <c r="I676" s="83"/>
    </row>
    <row r="677" spans="2:9" ht="15.75" customHeight="1">
      <c r="B677" s="83"/>
      <c r="C677" s="83"/>
      <c r="D677" s="83"/>
      <c r="E677" s="83"/>
      <c r="F677" s="83"/>
      <c r="G677" s="83"/>
      <c r="H677" s="83"/>
      <c r="I677" s="83"/>
    </row>
    <row r="678" spans="2:9" ht="15.75" customHeight="1">
      <c r="B678" s="83"/>
      <c r="C678" s="83"/>
      <c r="D678" s="83"/>
      <c r="E678" s="83"/>
      <c r="F678" s="83"/>
      <c r="G678" s="83"/>
      <c r="H678" s="83"/>
      <c r="I678" s="83"/>
    </row>
    <row r="679" spans="2:9" ht="15.75" customHeight="1">
      <c r="B679" s="83"/>
      <c r="C679" s="83"/>
      <c r="D679" s="83"/>
      <c r="E679" s="83"/>
      <c r="F679" s="83"/>
      <c r="G679" s="83"/>
      <c r="H679" s="83"/>
      <c r="I679" s="83"/>
    </row>
    <row r="680" spans="2:9" ht="15.75" customHeight="1">
      <c r="B680" s="83"/>
      <c r="C680" s="83"/>
      <c r="D680" s="83"/>
      <c r="E680" s="83"/>
      <c r="F680" s="83"/>
      <c r="G680" s="83"/>
      <c r="H680" s="83"/>
      <c r="I680" s="83"/>
    </row>
    <row r="681" spans="2:9" ht="15.75" customHeight="1">
      <c r="B681" s="83"/>
      <c r="C681" s="83"/>
      <c r="D681" s="83"/>
      <c r="E681" s="83"/>
      <c r="F681" s="83"/>
      <c r="G681" s="83"/>
      <c r="H681" s="83"/>
      <c r="I681" s="83"/>
    </row>
    <row r="682" spans="2:9" ht="15.75" customHeight="1">
      <c r="B682" s="83"/>
      <c r="C682" s="83"/>
      <c r="D682" s="83"/>
      <c r="E682" s="83"/>
      <c r="F682" s="83"/>
      <c r="G682" s="83"/>
      <c r="H682" s="83"/>
      <c r="I682" s="83"/>
    </row>
    <row r="683" spans="2:9" ht="15.75" customHeight="1">
      <c r="B683" s="83"/>
      <c r="C683" s="83"/>
      <c r="D683" s="83"/>
      <c r="E683" s="83"/>
      <c r="F683" s="83"/>
      <c r="G683" s="83"/>
      <c r="H683" s="83"/>
      <c r="I683" s="83"/>
    </row>
    <row r="684" spans="2:9" ht="15.75" customHeight="1">
      <c r="B684" s="83"/>
      <c r="C684" s="83"/>
      <c r="D684" s="83"/>
      <c r="E684" s="83"/>
      <c r="F684" s="83"/>
      <c r="G684" s="83"/>
      <c r="H684" s="83"/>
      <c r="I684" s="83"/>
    </row>
    <row r="685" spans="2:9" ht="15.75" customHeight="1">
      <c r="B685" s="83"/>
      <c r="C685" s="83"/>
      <c r="D685" s="83"/>
      <c r="E685" s="83"/>
      <c r="F685" s="83"/>
      <c r="G685" s="83"/>
      <c r="H685" s="83"/>
      <c r="I685" s="83"/>
    </row>
    <row r="686" spans="2:9" ht="15.75" customHeight="1">
      <c r="B686" s="83"/>
      <c r="C686" s="83"/>
      <c r="D686" s="83"/>
      <c r="E686" s="83"/>
      <c r="F686" s="83"/>
      <c r="G686" s="83"/>
      <c r="H686" s="83"/>
      <c r="I686" s="83"/>
    </row>
    <row r="687" spans="2:9" ht="15.75" customHeight="1">
      <c r="B687" s="83"/>
      <c r="C687" s="83"/>
      <c r="D687" s="83"/>
      <c r="E687" s="83"/>
      <c r="F687" s="83"/>
      <c r="G687" s="83"/>
      <c r="H687" s="83"/>
      <c r="I687" s="83"/>
    </row>
    <row r="688" spans="2:9" ht="15.75" customHeight="1">
      <c r="B688" s="83"/>
      <c r="C688" s="83"/>
      <c r="D688" s="83"/>
      <c r="E688" s="83"/>
      <c r="F688" s="83"/>
      <c r="G688" s="83"/>
      <c r="H688" s="83"/>
      <c r="I688" s="83"/>
    </row>
    <row r="689" spans="2:9" ht="15.75" customHeight="1">
      <c r="B689" s="83"/>
      <c r="C689" s="83"/>
      <c r="D689" s="83"/>
      <c r="E689" s="83"/>
      <c r="F689" s="83"/>
      <c r="G689" s="83"/>
      <c r="H689" s="83"/>
      <c r="I689" s="83"/>
    </row>
    <row r="690" spans="2:9" ht="15.75" customHeight="1">
      <c r="B690" s="83"/>
      <c r="C690" s="83"/>
      <c r="D690" s="83"/>
      <c r="E690" s="83"/>
      <c r="F690" s="83"/>
      <c r="G690" s="83"/>
      <c r="H690" s="83"/>
      <c r="I690" s="83"/>
    </row>
    <row r="691" spans="2:9" ht="15.75" customHeight="1">
      <c r="B691" s="83"/>
      <c r="C691" s="83"/>
      <c r="D691" s="83"/>
      <c r="E691" s="83"/>
      <c r="F691" s="83"/>
      <c r="G691" s="83"/>
      <c r="H691" s="83"/>
      <c r="I691" s="83"/>
    </row>
    <row r="692" spans="2:9" ht="15.75" customHeight="1">
      <c r="B692" s="83"/>
      <c r="C692" s="83"/>
      <c r="D692" s="83"/>
      <c r="E692" s="83"/>
      <c r="F692" s="83"/>
      <c r="G692" s="83"/>
      <c r="H692" s="83"/>
      <c r="I692" s="83"/>
    </row>
    <row r="693" spans="2:9" ht="15.75" customHeight="1">
      <c r="B693" s="83"/>
      <c r="C693" s="83"/>
      <c r="D693" s="83"/>
      <c r="E693" s="83"/>
      <c r="F693" s="83"/>
      <c r="G693" s="83"/>
      <c r="H693" s="83"/>
      <c r="I693" s="83"/>
    </row>
    <row r="694" spans="2:9" ht="15.75" customHeight="1">
      <c r="B694" s="83"/>
      <c r="C694" s="83"/>
      <c r="D694" s="83"/>
      <c r="E694" s="83"/>
      <c r="F694" s="83"/>
      <c r="G694" s="83"/>
      <c r="H694" s="83"/>
      <c r="I694" s="83"/>
    </row>
    <row r="695" spans="2:9" ht="15.75" customHeight="1">
      <c r="B695" s="83"/>
      <c r="C695" s="83"/>
      <c r="D695" s="83"/>
      <c r="E695" s="83"/>
      <c r="F695" s="83"/>
      <c r="G695" s="83"/>
      <c r="H695" s="83"/>
      <c r="I695" s="83"/>
    </row>
    <row r="696" spans="2:9" ht="15.75" customHeight="1">
      <c r="B696" s="83"/>
      <c r="C696" s="83"/>
      <c r="D696" s="83"/>
      <c r="E696" s="83"/>
      <c r="F696" s="83"/>
      <c r="G696" s="83"/>
      <c r="H696" s="83"/>
      <c r="I696" s="83"/>
    </row>
    <row r="697" spans="2:9" ht="15.75" customHeight="1">
      <c r="B697" s="83"/>
      <c r="C697" s="83"/>
      <c r="D697" s="83"/>
      <c r="E697" s="83"/>
      <c r="F697" s="83"/>
      <c r="G697" s="83"/>
      <c r="H697" s="83"/>
      <c r="I697" s="83"/>
    </row>
    <row r="698" spans="2:9" ht="15.75" customHeight="1">
      <c r="B698" s="83"/>
      <c r="C698" s="83"/>
      <c r="D698" s="83"/>
      <c r="E698" s="83"/>
      <c r="F698" s="83"/>
      <c r="G698" s="83"/>
      <c r="H698" s="83"/>
      <c r="I698" s="83"/>
    </row>
    <row r="699" spans="2:9" ht="15.75" customHeight="1">
      <c r="B699" s="83"/>
      <c r="C699" s="83"/>
      <c r="D699" s="83"/>
      <c r="E699" s="83"/>
      <c r="F699" s="83"/>
      <c r="G699" s="83"/>
      <c r="H699" s="83"/>
      <c r="I699" s="83"/>
    </row>
    <row r="700" spans="2:9" ht="15.75" customHeight="1">
      <c r="B700" s="83"/>
      <c r="C700" s="83"/>
      <c r="D700" s="83"/>
      <c r="E700" s="83"/>
      <c r="F700" s="83"/>
      <c r="G700" s="83"/>
      <c r="H700" s="83"/>
      <c r="I700" s="83"/>
    </row>
    <row r="701" spans="2:9" ht="15.75" customHeight="1">
      <c r="B701" s="83"/>
      <c r="C701" s="83"/>
      <c r="D701" s="83"/>
      <c r="E701" s="83"/>
      <c r="F701" s="83"/>
      <c r="G701" s="83"/>
      <c r="H701" s="83"/>
      <c r="I701" s="83"/>
    </row>
    <row r="702" spans="2:9" ht="15.75" customHeight="1">
      <c r="B702" s="83"/>
      <c r="C702" s="83"/>
      <c r="D702" s="83"/>
      <c r="E702" s="83"/>
      <c r="F702" s="83"/>
      <c r="G702" s="83"/>
      <c r="H702" s="83"/>
      <c r="I702" s="83"/>
    </row>
    <row r="703" spans="2:9" ht="15.75" customHeight="1">
      <c r="B703" s="83"/>
      <c r="C703" s="83"/>
      <c r="D703" s="83"/>
      <c r="E703" s="83"/>
      <c r="F703" s="83"/>
      <c r="G703" s="83"/>
      <c r="H703" s="83"/>
      <c r="I703" s="83"/>
    </row>
    <row r="704" spans="2:9" ht="15.75" customHeight="1">
      <c r="B704" s="83"/>
      <c r="C704" s="83"/>
      <c r="D704" s="83"/>
      <c r="E704" s="83"/>
      <c r="F704" s="83"/>
      <c r="G704" s="83"/>
      <c r="H704" s="83"/>
      <c r="I704" s="83"/>
    </row>
    <row r="705" spans="2:9" ht="15.75" customHeight="1">
      <c r="B705" s="83"/>
      <c r="C705" s="83"/>
      <c r="D705" s="83"/>
      <c r="E705" s="83"/>
      <c r="F705" s="83"/>
      <c r="G705" s="83"/>
      <c r="H705" s="83"/>
      <c r="I705" s="83"/>
    </row>
    <row r="706" spans="2:9" ht="15.75" customHeight="1">
      <c r="B706" s="83"/>
      <c r="C706" s="83"/>
      <c r="D706" s="83"/>
      <c r="E706" s="83"/>
      <c r="F706" s="83"/>
      <c r="G706" s="83"/>
      <c r="H706" s="83"/>
      <c r="I706" s="83"/>
    </row>
    <row r="707" spans="2:9" ht="15.75" customHeight="1">
      <c r="B707" s="83"/>
      <c r="C707" s="83"/>
      <c r="D707" s="83"/>
      <c r="E707" s="83"/>
      <c r="F707" s="83"/>
      <c r="G707" s="83"/>
      <c r="H707" s="83"/>
      <c r="I707" s="83"/>
    </row>
    <row r="708" spans="2:9" ht="15.75" customHeight="1">
      <c r="B708" s="83"/>
      <c r="C708" s="83"/>
      <c r="D708" s="83"/>
      <c r="E708" s="83"/>
      <c r="F708" s="83"/>
      <c r="G708" s="83"/>
      <c r="H708" s="83"/>
      <c r="I708" s="83"/>
    </row>
    <row r="709" spans="2:9" ht="15.75" customHeight="1">
      <c r="B709" s="83"/>
      <c r="C709" s="83"/>
      <c r="D709" s="83"/>
      <c r="E709" s="83"/>
      <c r="F709" s="83"/>
      <c r="G709" s="83"/>
      <c r="H709" s="83"/>
      <c r="I709" s="83"/>
    </row>
    <row r="710" spans="2:9" ht="15.75" customHeight="1">
      <c r="B710" s="83"/>
      <c r="C710" s="83"/>
      <c r="D710" s="83"/>
      <c r="E710" s="83"/>
      <c r="F710" s="83"/>
      <c r="G710" s="83"/>
      <c r="H710" s="83"/>
      <c r="I710" s="83"/>
    </row>
    <row r="711" spans="2:9" ht="15.75" customHeight="1">
      <c r="B711" s="83"/>
      <c r="C711" s="83"/>
      <c r="D711" s="83"/>
      <c r="E711" s="83"/>
      <c r="F711" s="83"/>
      <c r="G711" s="83"/>
      <c r="H711" s="83"/>
      <c r="I711" s="83"/>
    </row>
    <row r="712" spans="2:9" ht="15.75" customHeight="1">
      <c r="B712" s="83"/>
      <c r="C712" s="83"/>
      <c r="D712" s="83"/>
      <c r="E712" s="83"/>
      <c r="F712" s="83"/>
      <c r="G712" s="83"/>
      <c r="H712" s="83"/>
      <c r="I712" s="83"/>
    </row>
    <row r="713" spans="2:9" ht="15.75" customHeight="1">
      <c r="B713" s="83"/>
      <c r="C713" s="83"/>
      <c r="D713" s="83"/>
      <c r="E713" s="83"/>
      <c r="F713" s="83"/>
      <c r="G713" s="83"/>
      <c r="H713" s="83"/>
      <c r="I713" s="83"/>
    </row>
    <row r="714" spans="2:9" ht="15.75" customHeight="1">
      <c r="B714" s="83"/>
      <c r="C714" s="83"/>
      <c r="D714" s="83"/>
      <c r="E714" s="83"/>
      <c r="F714" s="83"/>
      <c r="G714" s="83"/>
      <c r="H714" s="83"/>
      <c r="I714" s="83"/>
    </row>
    <row r="715" spans="2:9" ht="15.75" customHeight="1">
      <c r="B715" s="83"/>
      <c r="C715" s="83"/>
      <c r="D715" s="83"/>
      <c r="E715" s="83"/>
      <c r="F715" s="83"/>
      <c r="G715" s="83"/>
      <c r="H715" s="83"/>
      <c r="I715" s="83"/>
    </row>
    <row r="716" spans="2:9" ht="15.75" customHeight="1">
      <c r="B716" s="83"/>
      <c r="C716" s="83"/>
      <c r="D716" s="83"/>
      <c r="E716" s="83"/>
      <c r="F716" s="83"/>
      <c r="G716" s="83"/>
      <c r="H716" s="83"/>
      <c r="I716" s="83"/>
    </row>
    <row r="717" spans="2:9" ht="15.75" customHeight="1">
      <c r="B717" s="83"/>
      <c r="C717" s="83"/>
      <c r="D717" s="83"/>
      <c r="E717" s="83"/>
      <c r="F717" s="83"/>
      <c r="G717" s="83"/>
      <c r="H717" s="83"/>
      <c r="I717" s="83"/>
    </row>
    <row r="718" spans="2:9" ht="15.75" customHeight="1">
      <c r="B718" s="83"/>
      <c r="C718" s="83"/>
      <c r="D718" s="83"/>
      <c r="E718" s="83"/>
      <c r="F718" s="83"/>
      <c r="G718" s="83"/>
      <c r="H718" s="83"/>
      <c r="I718" s="83"/>
    </row>
    <row r="719" spans="2:9" ht="15.75" customHeight="1">
      <c r="B719" s="83"/>
      <c r="C719" s="83"/>
      <c r="D719" s="83"/>
      <c r="E719" s="83"/>
      <c r="F719" s="83"/>
      <c r="G719" s="83"/>
      <c r="H719" s="83"/>
      <c r="I719" s="83"/>
    </row>
    <row r="720" spans="2:9" ht="15.75" customHeight="1">
      <c r="B720" s="83"/>
      <c r="C720" s="83"/>
      <c r="D720" s="83"/>
      <c r="E720" s="83"/>
      <c r="F720" s="83"/>
      <c r="G720" s="83"/>
      <c r="H720" s="83"/>
      <c r="I720" s="83"/>
    </row>
    <row r="721" spans="2:9" ht="15.75" customHeight="1">
      <c r="B721" s="83"/>
      <c r="C721" s="83"/>
      <c r="D721" s="83"/>
      <c r="E721" s="83"/>
      <c r="F721" s="83"/>
      <c r="G721" s="83"/>
      <c r="H721" s="83"/>
      <c r="I721" s="83"/>
    </row>
    <row r="722" spans="2:9" ht="15.75" customHeight="1">
      <c r="B722" s="83"/>
      <c r="C722" s="83"/>
      <c r="D722" s="83"/>
      <c r="E722" s="83"/>
      <c r="F722" s="83"/>
      <c r="G722" s="83"/>
      <c r="H722" s="83"/>
      <c r="I722" s="83"/>
    </row>
    <row r="723" spans="2:9" ht="15.75" customHeight="1">
      <c r="B723" s="83"/>
      <c r="C723" s="83"/>
      <c r="D723" s="83"/>
      <c r="E723" s="83"/>
      <c r="F723" s="83"/>
      <c r="G723" s="83"/>
      <c r="H723" s="83"/>
      <c r="I723" s="83"/>
    </row>
    <row r="724" spans="2:9" ht="15.75" customHeight="1">
      <c r="B724" s="83"/>
      <c r="C724" s="83"/>
      <c r="D724" s="83"/>
      <c r="E724" s="83"/>
      <c r="F724" s="83"/>
      <c r="G724" s="83"/>
      <c r="H724" s="83"/>
      <c r="I724" s="83"/>
    </row>
    <row r="725" spans="2:9" ht="15.75" customHeight="1">
      <c r="B725" s="83"/>
      <c r="C725" s="83"/>
      <c r="D725" s="83"/>
      <c r="E725" s="83"/>
      <c r="F725" s="83"/>
      <c r="G725" s="83"/>
      <c r="H725" s="83"/>
      <c r="I725" s="83"/>
    </row>
    <row r="726" spans="2:9" ht="15.75" customHeight="1">
      <c r="B726" s="83"/>
      <c r="C726" s="83"/>
      <c r="D726" s="83"/>
      <c r="E726" s="83"/>
      <c r="F726" s="83"/>
      <c r="G726" s="83"/>
      <c r="H726" s="83"/>
      <c r="I726" s="83"/>
    </row>
    <row r="727" spans="2:9" ht="15.75" customHeight="1">
      <c r="B727" s="83"/>
      <c r="C727" s="83"/>
      <c r="D727" s="83"/>
      <c r="E727" s="83"/>
      <c r="F727" s="83"/>
      <c r="G727" s="83"/>
      <c r="H727" s="83"/>
      <c r="I727" s="83"/>
    </row>
    <row r="728" spans="2:9" ht="15.75" customHeight="1">
      <c r="B728" s="83"/>
      <c r="C728" s="83"/>
      <c r="D728" s="83"/>
      <c r="E728" s="83"/>
      <c r="F728" s="83"/>
      <c r="G728" s="83"/>
      <c r="H728" s="83"/>
      <c r="I728" s="83"/>
    </row>
    <row r="729" spans="2:9" ht="15.75" customHeight="1">
      <c r="B729" s="83"/>
      <c r="C729" s="83"/>
      <c r="D729" s="83"/>
      <c r="E729" s="83"/>
      <c r="F729" s="83"/>
      <c r="G729" s="83"/>
      <c r="H729" s="83"/>
      <c r="I729" s="83"/>
    </row>
    <row r="730" spans="2:9" ht="15.75" customHeight="1">
      <c r="B730" s="83"/>
      <c r="C730" s="83"/>
      <c r="D730" s="83"/>
      <c r="E730" s="83"/>
      <c r="F730" s="83"/>
      <c r="G730" s="83"/>
      <c r="H730" s="83"/>
      <c r="I730" s="83"/>
    </row>
    <row r="731" spans="2:9" ht="15.75" customHeight="1">
      <c r="B731" s="83"/>
      <c r="C731" s="83"/>
      <c r="D731" s="83"/>
      <c r="E731" s="83"/>
      <c r="F731" s="83"/>
      <c r="G731" s="83"/>
      <c r="H731" s="83"/>
      <c r="I731" s="83"/>
    </row>
    <row r="732" spans="2:9" ht="15.75" customHeight="1">
      <c r="B732" s="83"/>
      <c r="C732" s="83"/>
      <c r="D732" s="83"/>
      <c r="E732" s="83"/>
      <c r="F732" s="83"/>
      <c r="G732" s="83"/>
      <c r="H732" s="83"/>
      <c r="I732" s="83"/>
    </row>
    <row r="733" spans="2:9" ht="15.75" customHeight="1">
      <c r="B733" s="83"/>
      <c r="C733" s="83"/>
      <c r="D733" s="83"/>
      <c r="E733" s="83"/>
      <c r="F733" s="83"/>
      <c r="G733" s="83"/>
      <c r="H733" s="83"/>
      <c r="I733" s="83"/>
    </row>
    <row r="734" spans="2:9" ht="15.75" customHeight="1">
      <c r="B734" s="83"/>
      <c r="C734" s="83"/>
      <c r="D734" s="83"/>
      <c r="E734" s="83"/>
      <c r="F734" s="83"/>
      <c r="G734" s="83"/>
      <c r="H734" s="83"/>
      <c r="I734" s="83"/>
    </row>
    <row r="735" spans="2:9" ht="15.75" customHeight="1">
      <c r="B735" s="83"/>
      <c r="C735" s="83"/>
      <c r="D735" s="83"/>
      <c r="E735" s="83"/>
      <c r="F735" s="83"/>
      <c r="G735" s="83"/>
      <c r="H735" s="83"/>
      <c r="I735" s="83"/>
    </row>
    <row r="736" spans="2:9" ht="15.75" customHeight="1">
      <c r="B736" s="83"/>
      <c r="C736" s="83"/>
      <c r="D736" s="83"/>
      <c r="E736" s="83"/>
      <c r="F736" s="83"/>
      <c r="G736" s="83"/>
      <c r="H736" s="83"/>
      <c r="I736" s="83"/>
    </row>
    <row r="737" spans="2:9" ht="15.75" customHeight="1">
      <c r="B737" s="83"/>
      <c r="C737" s="83"/>
      <c r="D737" s="83"/>
      <c r="E737" s="83"/>
      <c r="F737" s="83"/>
      <c r="G737" s="83"/>
      <c r="H737" s="83"/>
      <c r="I737" s="83"/>
    </row>
    <row r="738" spans="2:9" ht="15.75" customHeight="1">
      <c r="B738" s="83"/>
      <c r="C738" s="83"/>
      <c r="D738" s="83"/>
      <c r="E738" s="83"/>
      <c r="F738" s="83"/>
      <c r="G738" s="83"/>
      <c r="H738" s="83"/>
      <c r="I738" s="83"/>
    </row>
    <row r="739" spans="2:9" ht="15.75" customHeight="1">
      <c r="B739" s="83"/>
      <c r="C739" s="83"/>
      <c r="D739" s="83"/>
      <c r="E739" s="83"/>
      <c r="F739" s="83"/>
      <c r="G739" s="83"/>
      <c r="H739" s="83"/>
      <c r="I739" s="83"/>
    </row>
    <row r="740" spans="2:9" ht="15.75" customHeight="1">
      <c r="B740" s="83"/>
      <c r="C740" s="83"/>
      <c r="D740" s="83"/>
      <c r="E740" s="83"/>
      <c r="F740" s="83"/>
      <c r="G740" s="83"/>
      <c r="H740" s="83"/>
      <c r="I740" s="83"/>
    </row>
    <row r="741" spans="2:9" ht="15.75" customHeight="1">
      <c r="B741" s="83"/>
      <c r="C741" s="83"/>
      <c r="D741" s="83"/>
      <c r="E741" s="83"/>
      <c r="F741" s="83"/>
      <c r="G741" s="83"/>
      <c r="H741" s="83"/>
      <c r="I741" s="83"/>
    </row>
    <row r="742" spans="2:9" ht="15.75" customHeight="1">
      <c r="B742" s="83"/>
      <c r="C742" s="83"/>
      <c r="D742" s="83"/>
      <c r="E742" s="83"/>
      <c r="F742" s="83"/>
      <c r="G742" s="83"/>
      <c r="H742" s="83"/>
      <c r="I742" s="83"/>
    </row>
    <row r="743" spans="2:9" ht="15.75" customHeight="1">
      <c r="B743" s="83"/>
      <c r="C743" s="83"/>
      <c r="D743" s="83"/>
      <c r="E743" s="83"/>
      <c r="F743" s="83"/>
      <c r="G743" s="83"/>
      <c r="H743" s="83"/>
      <c r="I743" s="83"/>
    </row>
    <row r="744" spans="2:9" ht="15.75" customHeight="1">
      <c r="B744" s="83"/>
      <c r="C744" s="83"/>
      <c r="D744" s="83"/>
      <c r="E744" s="83"/>
      <c r="F744" s="83"/>
      <c r="G744" s="83"/>
      <c r="H744" s="83"/>
      <c r="I744" s="83"/>
    </row>
    <row r="745" spans="2:9" ht="15.75" customHeight="1">
      <c r="B745" s="83"/>
      <c r="C745" s="83"/>
      <c r="D745" s="83"/>
      <c r="E745" s="83"/>
      <c r="F745" s="83"/>
      <c r="G745" s="83"/>
      <c r="H745" s="83"/>
      <c r="I745" s="83"/>
    </row>
    <row r="746" spans="2:9" ht="15.75" customHeight="1">
      <c r="B746" s="83"/>
      <c r="C746" s="83"/>
      <c r="D746" s="83"/>
      <c r="E746" s="83"/>
      <c r="F746" s="83"/>
      <c r="G746" s="83"/>
      <c r="H746" s="83"/>
      <c r="I746" s="83"/>
    </row>
    <row r="747" spans="2:9" ht="15.75" customHeight="1">
      <c r="B747" s="83"/>
      <c r="C747" s="83"/>
      <c r="D747" s="83"/>
      <c r="E747" s="83"/>
      <c r="F747" s="83"/>
      <c r="G747" s="83"/>
      <c r="H747" s="83"/>
      <c r="I747" s="83"/>
    </row>
    <row r="748" spans="2:9" ht="15.75" customHeight="1">
      <c r="B748" s="83"/>
      <c r="C748" s="83"/>
      <c r="D748" s="83"/>
      <c r="E748" s="83"/>
      <c r="F748" s="83"/>
      <c r="G748" s="83"/>
      <c r="H748" s="83"/>
      <c r="I748" s="83"/>
    </row>
    <row r="749" spans="2:9" ht="15.75" customHeight="1">
      <c r="B749" s="83"/>
      <c r="C749" s="83"/>
      <c r="D749" s="83"/>
      <c r="E749" s="83"/>
      <c r="F749" s="83"/>
      <c r="G749" s="83"/>
      <c r="H749" s="83"/>
      <c r="I749" s="83"/>
    </row>
    <row r="750" spans="2:9" ht="15.75" customHeight="1">
      <c r="B750" s="83"/>
      <c r="C750" s="83"/>
      <c r="D750" s="83"/>
      <c r="E750" s="83"/>
      <c r="F750" s="83"/>
      <c r="G750" s="83"/>
      <c r="H750" s="83"/>
      <c r="I750" s="83"/>
    </row>
    <row r="751" spans="2:9" ht="15.75" customHeight="1">
      <c r="B751" s="83"/>
      <c r="C751" s="83"/>
      <c r="D751" s="83"/>
      <c r="E751" s="83"/>
      <c r="F751" s="83"/>
      <c r="G751" s="83"/>
      <c r="H751" s="83"/>
      <c r="I751" s="83"/>
    </row>
    <row r="752" spans="2:9" ht="15.75" customHeight="1">
      <c r="B752" s="83"/>
      <c r="C752" s="83"/>
      <c r="D752" s="83"/>
      <c r="E752" s="83"/>
      <c r="F752" s="83"/>
      <c r="G752" s="83"/>
      <c r="H752" s="83"/>
      <c r="I752" s="83"/>
    </row>
    <row r="753" spans="2:9" ht="15.75" customHeight="1">
      <c r="B753" s="83"/>
      <c r="C753" s="83"/>
      <c r="D753" s="83"/>
      <c r="E753" s="83"/>
      <c r="F753" s="83"/>
      <c r="G753" s="83"/>
      <c r="H753" s="83"/>
      <c r="I753" s="83"/>
    </row>
    <row r="754" spans="2:9" ht="15.75" customHeight="1">
      <c r="B754" s="83"/>
      <c r="C754" s="83"/>
      <c r="D754" s="83"/>
      <c r="E754" s="83"/>
      <c r="F754" s="83"/>
      <c r="G754" s="83"/>
      <c r="H754" s="83"/>
      <c r="I754" s="83"/>
    </row>
    <row r="755" spans="2:9" ht="15.75" customHeight="1">
      <c r="B755" s="83"/>
      <c r="C755" s="83"/>
      <c r="D755" s="83"/>
      <c r="E755" s="83"/>
      <c r="F755" s="83"/>
      <c r="G755" s="83"/>
      <c r="H755" s="83"/>
      <c r="I755" s="83"/>
    </row>
    <row r="756" spans="2:9" ht="15.75" customHeight="1">
      <c r="B756" s="83"/>
      <c r="C756" s="83"/>
      <c r="D756" s="83"/>
      <c r="E756" s="83"/>
      <c r="F756" s="83"/>
      <c r="G756" s="83"/>
      <c r="H756" s="83"/>
      <c r="I756" s="83"/>
    </row>
    <row r="757" spans="2:9" ht="15.75" customHeight="1">
      <c r="B757" s="83"/>
      <c r="C757" s="83"/>
      <c r="D757" s="83"/>
      <c r="E757" s="83"/>
      <c r="F757" s="83"/>
      <c r="G757" s="83"/>
      <c r="H757" s="83"/>
      <c r="I757" s="83"/>
    </row>
    <row r="758" spans="2:9" ht="15.75" customHeight="1">
      <c r="B758" s="83"/>
      <c r="C758" s="83"/>
      <c r="D758" s="83"/>
      <c r="E758" s="83"/>
      <c r="F758" s="83"/>
      <c r="G758" s="83"/>
      <c r="H758" s="83"/>
      <c r="I758" s="83"/>
    </row>
    <row r="759" spans="2:9" ht="15.75" customHeight="1">
      <c r="B759" s="83"/>
      <c r="C759" s="83"/>
      <c r="D759" s="83"/>
      <c r="E759" s="83"/>
      <c r="F759" s="83"/>
      <c r="G759" s="83"/>
      <c r="H759" s="83"/>
      <c r="I759" s="83"/>
    </row>
    <row r="760" spans="2:9" ht="15.75" customHeight="1">
      <c r="B760" s="83"/>
      <c r="C760" s="83"/>
      <c r="D760" s="83"/>
      <c r="E760" s="83"/>
      <c r="F760" s="83"/>
      <c r="G760" s="83"/>
      <c r="H760" s="83"/>
      <c r="I760" s="83"/>
    </row>
    <row r="761" spans="2:9" ht="15.75" customHeight="1">
      <c r="B761" s="83"/>
      <c r="C761" s="83"/>
      <c r="D761" s="83"/>
      <c r="E761" s="83"/>
      <c r="F761" s="83"/>
      <c r="G761" s="83"/>
      <c r="H761" s="83"/>
      <c r="I761" s="83"/>
    </row>
    <row r="762" spans="2:9" ht="15.75" customHeight="1">
      <c r="B762" s="83"/>
      <c r="C762" s="83"/>
      <c r="D762" s="83"/>
      <c r="E762" s="83"/>
      <c r="F762" s="83"/>
      <c r="G762" s="83"/>
      <c r="H762" s="83"/>
      <c r="I762" s="83"/>
    </row>
    <row r="763" spans="2:9" ht="15.75" customHeight="1">
      <c r="B763" s="83"/>
      <c r="C763" s="83"/>
      <c r="D763" s="83"/>
      <c r="E763" s="83"/>
      <c r="F763" s="83"/>
      <c r="G763" s="83"/>
      <c r="H763" s="83"/>
      <c r="I763" s="83"/>
    </row>
    <row r="764" spans="2:9" ht="15.75" customHeight="1">
      <c r="B764" s="83"/>
      <c r="C764" s="83"/>
      <c r="D764" s="83"/>
      <c r="E764" s="83"/>
      <c r="F764" s="83"/>
      <c r="G764" s="83"/>
      <c r="H764" s="83"/>
      <c r="I764" s="83"/>
    </row>
    <row r="765" spans="2:9" ht="15.75" customHeight="1">
      <c r="B765" s="83"/>
      <c r="C765" s="83"/>
      <c r="D765" s="83"/>
      <c r="E765" s="83"/>
      <c r="F765" s="83"/>
      <c r="G765" s="83"/>
      <c r="H765" s="83"/>
      <c r="I765" s="83"/>
    </row>
    <row r="766" spans="2:9" ht="15.75" customHeight="1">
      <c r="B766" s="83"/>
      <c r="C766" s="83"/>
      <c r="D766" s="83"/>
      <c r="E766" s="83"/>
      <c r="F766" s="83"/>
      <c r="G766" s="83"/>
      <c r="H766" s="83"/>
      <c r="I766" s="83"/>
    </row>
    <row r="767" spans="2:9" ht="15.75" customHeight="1">
      <c r="B767" s="83"/>
      <c r="C767" s="83"/>
      <c r="D767" s="83"/>
      <c r="E767" s="83"/>
      <c r="F767" s="83"/>
      <c r="G767" s="83"/>
      <c r="H767" s="83"/>
      <c r="I767" s="83"/>
    </row>
    <row r="768" spans="2:9" ht="15.75" customHeight="1">
      <c r="B768" s="83"/>
      <c r="C768" s="83"/>
      <c r="D768" s="83"/>
      <c r="E768" s="83"/>
      <c r="F768" s="83"/>
      <c r="G768" s="83"/>
      <c r="H768" s="83"/>
      <c r="I768" s="83"/>
    </row>
    <row r="769" spans="2:9" ht="15.75" customHeight="1">
      <c r="B769" s="83"/>
      <c r="C769" s="83"/>
      <c r="D769" s="83"/>
      <c r="E769" s="83"/>
      <c r="F769" s="83"/>
      <c r="G769" s="83"/>
      <c r="H769" s="83"/>
      <c r="I769" s="83"/>
    </row>
    <row r="770" spans="2:9" ht="15.75" customHeight="1">
      <c r="B770" s="83"/>
      <c r="C770" s="83"/>
      <c r="D770" s="83"/>
      <c r="E770" s="83"/>
      <c r="F770" s="83"/>
      <c r="G770" s="83"/>
      <c r="H770" s="83"/>
      <c r="I770" s="83"/>
    </row>
    <row r="771" spans="2:9" ht="15.75" customHeight="1">
      <c r="B771" s="83"/>
      <c r="C771" s="83"/>
      <c r="D771" s="83"/>
      <c r="E771" s="83"/>
      <c r="F771" s="83"/>
      <c r="G771" s="83"/>
      <c r="H771" s="83"/>
      <c r="I771" s="83"/>
    </row>
    <row r="772" spans="2:9" ht="15.75" customHeight="1">
      <c r="B772" s="83"/>
      <c r="C772" s="83"/>
      <c r="D772" s="83"/>
      <c r="E772" s="83"/>
      <c r="F772" s="83"/>
      <c r="G772" s="83"/>
      <c r="H772" s="83"/>
      <c r="I772" s="83"/>
    </row>
    <row r="773" spans="2:9" ht="15.75" customHeight="1">
      <c r="B773" s="83"/>
      <c r="C773" s="83"/>
      <c r="D773" s="83"/>
      <c r="E773" s="83"/>
      <c r="F773" s="83"/>
      <c r="G773" s="83"/>
      <c r="H773" s="83"/>
      <c r="I773" s="83"/>
    </row>
    <row r="774" spans="2:9" ht="15.75" customHeight="1">
      <c r="B774" s="83"/>
      <c r="C774" s="83"/>
      <c r="D774" s="83"/>
      <c r="E774" s="83"/>
      <c r="F774" s="83"/>
      <c r="G774" s="83"/>
      <c r="H774" s="83"/>
      <c r="I774" s="83"/>
    </row>
    <row r="775" spans="2:9" ht="15.75" customHeight="1">
      <c r="B775" s="83"/>
      <c r="C775" s="83"/>
      <c r="D775" s="83"/>
      <c r="E775" s="83"/>
      <c r="F775" s="83"/>
      <c r="G775" s="83"/>
      <c r="H775" s="83"/>
      <c r="I775" s="83"/>
    </row>
    <row r="776" spans="2:9" ht="15.75" customHeight="1">
      <c r="B776" s="83"/>
      <c r="C776" s="83"/>
      <c r="D776" s="83"/>
      <c r="E776" s="83"/>
      <c r="F776" s="83"/>
      <c r="G776" s="83"/>
      <c r="H776" s="83"/>
      <c r="I776" s="83"/>
    </row>
    <row r="777" spans="2:9" ht="15.75" customHeight="1">
      <c r="B777" s="83"/>
      <c r="C777" s="83"/>
      <c r="D777" s="83"/>
      <c r="E777" s="83"/>
      <c r="F777" s="83"/>
      <c r="G777" s="83"/>
      <c r="H777" s="83"/>
      <c r="I777" s="83"/>
    </row>
    <row r="778" spans="2:9" ht="15.75" customHeight="1">
      <c r="B778" s="83"/>
      <c r="C778" s="83"/>
      <c r="D778" s="83"/>
      <c r="E778" s="83"/>
      <c r="F778" s="83"/>
      <c r="G778" s="83"/>
      <c r="H778" s="83"/>
      <c r="I778" s="83"/>
    </row>
    <row r="779" spans="2:9" ht="15.75" customHeight="1">
      <c r="B779" s="83"/>
      <c r="C779" s="83"/>
      <c r="D779" s="83"/>
      <c r="E779" s="83"/>
      <c r="F779" s="83"/>
      <c r="G779" s="83"/>
      <c r="H779" s="83"/>
      <c r="I779" s="83"/>
    </row>
    <row r="780" spans="2:9" ht="15.75" customHeight="1">
      <c r="B780" s="83"/>
      <c r="C780" s="83"/>
      <c r="D780" s="83"/>
      <c r="E780" s="83"/>
      <c r="F780" s="83"/>
      <c r="G780" s="83"/>
      <c r="H780" s="83"/>
      <c r="I780" s="83"/>
    </row>
    <row r="781" spans="2:9" ht="15.75" customHeight="1">
      <c r="B781" s="83"/>
      <c r="C781" s="83"/>
      <c r="D781" s="83"/>
      <c r="E781" s="83"/>
      <c r="F781" s="83"/>
      <c r="G781" s="83"/>
      <c r="H781" s="83"/>
      <c r="I781" s="83"/>
    </row>
    <row r="782" spans="2:9" ht="15.75" customHeight="1">
      <c r="B782" s="83"/>
      <c r="C782" s="83"/>
      <c r="D782" s="83"/>
      <c r="E782" s="83"/>
      <c r="F782" s="83"/>
      <c r="G782" s="83"/>
      <c r="H782" s="83"/>
      <c r="I782" s="83"/>
    </row>
    <row r="783" spans="2:9" ht="15.75" customHeight="1">
      <c r="B783" s="83"/>
      <c r="C783" s="83"/>
      <c r="D783" s="83"/>
      <c r="E783" s="83"/>
      <c r="F783" s="83"/>
      <c r="G783" s="83"/>
      <c r="H783" s="83"/>
      <c r="I783" s="83"/>
    </row>
    <row r="784" spans="2:9" ht="15.75" customHeight="1">
      <c r="B784" s="83"/>
      <c r="C784" s="83"/>
      <c r="D784" s="83"/>
      <c r="E784" s="83"/>
      <c r="F784" s="83"/>
      <c r="G784" s="83"/>
      <c r="H784" s="83"/>
      <c r="I784" s="83"/>
    </row>
    <row r="785" spans="2:9" ht="15.75" customHeight="1">
      <c r="B785" s="83"/>
      <c r="C785" s="83"/>
      <c r="D785" s="83"/>
      <c r="E785" s="83"/>
      <c r="F785" s="83"/>
      <c r="G785" s="83"/>
      <c r="H785" s="83"/>
      <c r="I785" s="83"/>
    </row>
    <row r="786" spans="2:9" ht="15.75" customHeight="1">
      <c r="B786" s="83"/>
      <c r="C786" s="83"/>
      <c r="D786" s="83"/>
      <c r="E786" s="83"/>
      <c r="F786" s="83"/>
      <c r="G786" s="83"/>
      <c r="H786" s="83"/>
      <c r="I786" s="83"/>
    </row>
    <row r="787" spans="2:9" ht="15.75" customHeight="1">
      <c r="B787" s="83"/>
      <c r="C787" s="83"/>
      <c r="D787" s="83"/>
      <c r="E787" s="83"/>
      <c r="F787" s="83"/>
      <c r="G787" s="83"/>
      <c r="H787" s="83"/>
      <c r="I787" s="83"/>
    </row>
    <row r="788" spans="2:9" ht="15.75" customHeight="1">
      <c r="B788" s="83"/>
      <c r="C788" s="83"/>
      <c r="D788" s="83"/>
      <c r="E788" s="83"/>
      <c r="F788" s="83"/>
      <c r="G788" s="83"/>
      <c r="H788" s="83"/>
      <c r="I788" s="83"/>
    </row>
    <row r="789" spans="2:9" ht="15.75" customHeight="1">
      <c r="B789" s="83"/>
      <c r="C789" s="83"/>
      <c r="D789" s="83"/>
      <c r="E789" s="83"/>
      <c r="F789" s="83"/>
      <c r="G789" s="83"/>
      <c r="H789" s="83"/>
      <c r="I789" s="83"/>
    </row>
    <row r="790" spans="2:9" ht="15.75" customHeight="1">
      <c r="B790" s="83"/>
      <c r="C790" s="83"/>
      <c r="D790" s="83"/>
      <c r="E790" s="83"/>
      <c r="F790" s="83"/>
      <c r="G790" s="83"/>
      <c r="H790" s="83"/>
      <c r="I790" s="83"/>
    </row>
    <row r="791" spans="2:9" ht="15.75" customHeight="1">
      <c r="B791" s="83"/>
      <c r="C791" s="83"/>
      <c r="D791" s="83"/>
      <c r="E791" s="83"/>
      <c r="F791" s="83"/>
      <c r="G791" s="83"/>
      <c r="H791" s="83"/>
      <c r="I791" s="83"/>
    </row>
    <row r="792" spans="2:9" ht="15.75" customHeight="1">
      <c r="B792" s="83"/>
      <c r="C792" s="83"/>
      <c r="D792" s="83"/>
      <c r="E792" s="83"/>
      <c r="F792" s="83"/>
      <c r="G792" s="83"/>
      <c r="H792" s="83"/>
      <c r="I792" s="83"/>
    </row>
    <row r="793" spans="2:9" ht="15.75" customHeight="1">
      <c r="B793" s="83"/>
      <c r="C793" s="83"/>
      <c r="D793" s="83"/>
      <c r="E793" s="83"/>
      <c r="F793" s="83"/>
      <c r="G793" s="83"/>
      <c r="H793" s="83"/>
      <c r="I793" s="83"/>
    </row>
    <row r="794" spans="2:9" ht="15.75" customHeight="1">
      <c r="B794" s="83"/>
      <c r="C794" s="83"/>
      <c r="D794" s="83"/>
      <c r="E794" s="83"/>
      <c r="F794" s="83"/>
      <c r="G794" s="83"/>
      <c r="H794" s="83"/>
      <c r="I794" s="83"/>
    </row>
    <row r="795" spans="2:9" ht="15.75" customHeight="1">
      <c r="B795" s="83"/>
      <c r="C795" s="83"/>
      <c r="D795" s="83"/>
      <c r="E795" s="83"/>
      <c r="F795" s="83"/>
      <c r="G795" s="83"/>
      <c r="H795" s="83"/>
      <c r="I795" s="83"/>
    </row>
    <row r="796" spans="2:9" ht="15.75" customHeight="1">
      <c r="B796" s="83"/>
      <c r="C796" s="83"/>
      <c r="D796" s="83"/>
      <c r="E796" s="83"/>
      <c r="F796" s="83"/>
      <c r="G796" s="83"/>
      <c r="H796" s="83"/>
      <c r="I796" s="83"/>
    </row>
    <row r="797" spans="2:9" ht="15.75" customHeight="1">
      <c r="B797" s="83"/>
      <c r="C797" s="83"/>
      <c r="D797" s="83"/>
      <c r="E797" s="83"/>
      <c r="F797" s="83"/>
      <c r="G797" s="83"/>
      <c r="H797" s="83"/>
      <c r="I797" s="83"/>
    </row>
    <row r="798" spans="2:9" ht="15.75" customHeight="1">
      <c r="B798" s="83"/>
      <c r="C798" s="83"/>
      <c r="D798" s="83"/>
      <c r="E798" s="83"/>
      <c r="F798" s="83"/>
      <c r="G798" s="83"/>
      <c r="H798" s="83"/>
      <c r="I798" s="83"/>
    </row>
    <row r="799" spans="2:9" ht="15.75" customHeight="1">
      <c r="B799" s="83"/>
      <c r="C799" s="83"/>
      <c r="D799" s="83"/>
      <c r="E799" s="83"/>
      <c r="F799" s="83"/>
      <c r="G799" s="83"/>
      <c r="H799" s="83"/>
      <c r="I799" s="83"/>
    </row>
    <row r="800" spans="2:9" ht="15.75" customHeight="1">
      <c r="B800" s="83"/>
      <c r="C800" s="83"/>
      <c r="D800" s="83"/>
      <c r="E800" s="83"/>
      <c r="F800" s="83"/>
      <c r="G800" s="83"/>
      <c r="H800" s="83"/>
      <c r="I800" s="83"/>
    </row>
    <row r="801" spans="2:9" ht="15.75" customHeight="1">
      <c r="B801" s="83"/>
      <c r="C801" s="83"/>
      <c r="D801" s="83"/>
      <c r="E801" s="83"/>
      <c r="F801" s="83"/>
      <c r="G801" s="83"/>
      <c r="H801" s="83"/>
      <c r="I801" s="83"/>
    </row>
    <row r="802" spans="2:9" ht="15.75" customHeight="1">
      <c r="B802" s="83"/>
      <c r="C802" s="83"/>
      <c r="D802" s="83"/>
      <c r="E802" s="83"/>
      <c r="F802" s="83"/>
      <c r="G802" s="83"/>
      <c r="H802" s="83"/>
      <c r="I802" s="83"/>
    </row>
    <row r="803" spans="2:9" ht="15.75" customHeight="1">
      <c r="B803" s="83"/>
      <c r="C803" s="83"/>
      <c r="D803" s="83"/>
      <c r="E803" s="83"/>
      <c r="F803" s="83"/>
      <c r="G803" s="83"/>
      <c r="H803" s="83"/>
      <c r="I803" s="83"/>
    </row>
    <row r="804" spans="2:9" ht="15.75" customHeight="1">
      <c r="B804" s="83"/>
      <c r="C804" s="83"/>
      <c r="D804" s="83"/>
      <c r="E804" s="83"/>
      <c r="F804" s="83"/>
      <c r="G804" s="83"/>
      <c r="H804" s="83"/>
      <c r="I804" s="83"/>
    </row>
    <row r="805" spans="2:9" ht="15.75" customHeight="1">
      <c r="B805" s="83"/>
      <c r="C805" s="83"/>
      <c r="D805" s="83"/>
      <c r="E805" s="83"/>
      <c r="F805" s="83"/>
      <c r="G805" s="83"/>
      <c r="H805" s="83"/>
      <c r="I805" s="83"/>
    </row>
    <row r="806" spans="2:9" ht="15.75" customHeight="1">
      <c r="B806" s="83"/>
      <c r="C806" s="83"/>
      <c r="D806" s="83"/>
      <c r="E806" s="83"/>
      <c r="F806" s="83"/>
      <c r="G806" s="83"/>
      <c r="H806" s="83"/>
      <c r="I806" s="83"/>
    </row>
    <row r="807" spans="2:9" ht="15.75" customHeight="1">
      <c r="B807" s="83"/>
      <c r="C807" s="83"/>
      <c r="D807" s="83"/>
      <c r="E807" s="83"/>
      <c r="F807" s="83"/>
      <c r="G807" s="83"/>
      <c r="H807" s="83"/>
      <c r="I807" s="83"/>
    </row>
    <row r="808" spans="2:9" ht="15.75" customHeight="1">
      <c r="B808" s="83"/>
      <c r="C808" s="83"/>
      <c r="D808" s="83"/>
      <c r="E808" s="83"/>
      <c r="F808" s="83"/>
      <c r="G808" s="83"/>
      <c r="H808" s="83"/>
      <c r="I808" s="83"/>
    </row>
    <row r="809" spans="2:9" ht="15.75" customHeight="1">
      <c r="B809" s="83"/>
      <c r="C809" s="83"/>
      <c r="D809" s="83"/>
      <c r="E809" s="83"/>
      <c r="F809" s="83"/>
      <c r="G809" s="83"/>
      <c r="H809" s="83"/>
      <c r="I809" s="83"/>
    </row>
    <row r="810" spans="2:9" ht="15.75" customHeight="1">
      <c r="B810" s="83"/>
      <c r="C810" s="83"/>
      <c r="D810" s="83"/>
      <c r="E810" s="83"/>
      <c r="F810" s="83"/>
      <c r="G810" s="83"/>
      <c r="H810" s="83"/>
      <c r="I810" s="83"/>
    </row>
    <row r="811" spans="2:9" ht="15.75" customHeight="1">
      <c r="B811" s="83"/>
      <c r="C811" s="83"/>
      <c r="D811" s="83"/>
      <c r="E811" s="83"/>
      <c r="F811" s="83"/>
      <c r="G811" s="83"/>
      <c r="H811" s="83"/>
      <c r="I811" s="83"/>
    </row>
    <row r="812" spans="2:9" ht="15.75" customHeight="1">
      <c r="B812" s="83"/>
      <c r="C812" s="83"/>
      <c r="D812" s="83"/>
      <c r="E812" s="83"/>
      <c r="F812" s="83"/>
      <c r="G812" s="83"/>
      <c r="H812" s="83"/>
      <c r="I812" s="83"/>
    </row>
    <row r="813" spans="2:9" ht="15.75" customHeight="1">
      <c r="B813" s="83"/>
      <c r="C813" s="83"/>
      <c r="D813" s="83"/>
      <c r="E813" s="83"/>
      <c r="F813" s="83"/>
      <c r="G813" s="83"/>
      <c r="H813" s="83"/>
      <c r="I813" s="83"/>
    </row>
    <row r="814" spans="2:9" ht="15.75" customHeight="1">
      <c r="B814" s="83"/>
      <c r="C814" s="83"/>
      <c r="D814" s="83"/>
      <c r="E814" s="83"/>
      <c r="F814" s="83"/>
      <c r="G814" s="83"/>
      <c r="H814" s="83"/>
      <c r="I814" s="83"/>
    </row>
    <row r="815" spans="2:9" ht="15.75" customHeight="1">
      <c r="B815" s="83"/>
      <c r="C815" s="83"/>
      <c r="D815" s="83"/>
      <c r="E815" s="83"/>
      <c r="F815" s="83"/>
      <c r="G815" s="83"/>
      <c r="H815" s="83"/>
      <c r="I815" s="83"/>
    </row>
    <row r="816" spans="2:9" ht="15.75" customHeight="1">
      <c r="B816" s="83"/>
      <c r="C816" s="83"/>
      <c r="D816" s="83"/>
      <c r="E816" s="83"/>
      <c r="F816" s="83"/>
      <c r="G816" s="83"/>
      <c r="H816" s="83"/>
      <c r="I816" s="83"/>
    </row>
    <row r="817" spans="2:9" ht="15.75" customHeight="1">
      <c r="B817" s="83"/>
      <c r="C817" s="83"/>
      <c r="D817" s="83"/>
      <c r="E817" s="83"/>
      <c r="F817" s="83"/>
      <c r="G817" s="83"/>
      <c r="H817" s="83"/>
      <c r="I817" s="83"/>
    </row>
    <row r="818" spans="2:9" ht="15.75" customHeight="1">
      <c r="B818" s="83"/>
      <c r="C818" s="83"/>
      <c r="D818" s="83"/>
      <c r="E818" s="83"/>
      <c r="F818" s="83"/>
      <c r="G818" s="83"/>
      <c r="H818" s="83"/>
      <c r="I818" s="83"/>
    </row>
    <row r="819" spans="2:9" ht="15.75" customHeight="1">
      <c r="B819" s="83"/>
      <c r="C819" s="83"/>
      <c r="D819" s="83"/>
      <c r="E819" s="83"/>
      <c r="F819" s="83"/>
      <c r="G819" s="83"/>
      <c r="H819" s="83"/>
      <c r="I819" s="83"/>
    </row>
    <row r="820" spans="2:9" ht="15.75" customHeight="1">
      <c r="B820" s="83"/>
      <c r="C820" s="83"/>
      <c r="D820" s="83"/>
      <c r="E820" s="83"/>
      <c r="F820" s="83"/>
      <c r="G820" s="83"/>
      <c r="H820" s="83"/>
      <c r="I820" s="83"/>
    </row>
    <row r="821" spans="2:9" ht="15.75" customHeight="1">
      <c r="B821" s="83"/>
      <c r="C821" s="83"/>
      <c r="D821" s="83"/>
      <c r="E821" s="83"/>
      <c r="F821" s="83"/>
      <c r="G821" s="83"/>
      <c r="H821" s="83"/>
      <c r="I821" s="83"/>
    </row>
    <row r="822" spans="2:9" ht="15.75" customHeight="1">
      <c r="B822" s="83"/>
      <c r="C822" s="83"/>
      <c r="D822" s="83"/>
      <c r="E822" s="83"/>
      <c r="F822" s="83"/>
      <c r="G822" s="83"/>
      <c r="H822" s="83"/>
      <c r="I822" s="83"/>
    </row>
    <row r="823" spans="2:9" ht="15.75" customHeight="1">
      <c r="B823" s="83"/>
      <c r="C823" s="83"/>
      <c r="D823" s="83"/>
      <c r="E823" s="83"/>
      <c r="F823" s="83"/>
      <c r="G823" s="83"/>
      <c r="H823" s="83"/>
      <c r="I823" s="83"/>
    </row>
    <row r="824" spans="2:9" ht="15.75" customHeight="1">
      <c r="B824" s="83"/>
      <c r="C824" s="83"/>
      <c r="D824" s="83"/>
      <c r="E824" s="83"/>
      <c r="F824" s="83"/>
      <c r="G824" s="83"/>
      <c r="H824" s="83"/>
      <c r="I824" s="83"/>
    </row>
    <row r="825" spans="2:9" ht="15.75" customHeight="1">
      <c r="B825" s="83"/>
      <c r="C825" s="83"/>
      <c r="D825" s="83"/>
      <c r="E825" s="83"/>
      <c r="F825" s="83"/>
      <c r="G825" s="83"/>
      <c r="H825" s="83"/>
      <c r="I825" s="83"/>
    </row>
    <row r="826" spans="2:9" ht="15.75" customHeight="1">
      <c r="B826" s="83"/>
      <c r="C826" s="83"/>
      <c r="D826" s="83"/>
      <c r="E826" s="83"/>
      <c r="F826" s="83"/>
      <c r="G826" s="83"/>
      <c r="H826" s="83"/>
      <c r="I826" s="83"/>
    </row>
    <row r="827" spans="2:9" ht="15.75" customHeight="1">
      <c r="B827" s="83"/>
      <c r="C827" s="83"/>
      <c r="D827" s="83"/>
      <c r="E827" s="83"/>
      <c r="F827" s="83"/>
      <c r="G827" s="83"/>
      <c r="H827" s="83"/>
      <c r="I827" s="83"/>
    </row>
    <row r="828" spans="2:9" ht="15.75" customHeight="1">
      <c r="B828" s="83"/>
      <c r="C828" s="83"/>
      <c r="D828" s="83"/>
      <c r="E828" s="83"/>
      <c r="F828" s="83"/>
      <c r="G828" s="83"/>
      <c r="H828" s="83"/>
      <c r="I828" s="83"/>
    </row>
    <row r="829" spans="2:9" ht="15.75" customHeight="1">
      <c r="B829" s="83"/>
      <c r="C829" s="83"/>
      <c r="D829" s="83"/>
      <c r="E829" s="83"/>
      <c r="F829" s="83"/>
      <c r="G829" s="83"/>
      <c r="H829" s="83"/>
      <c r="I829" s="83"/>
    </row>
    <row r="830" spans="2:9" ht="15.75" customHeight="1">
      <c r="B830" s="83"/>
      <c r="C830" s="83"/>
      <c r="D830" s="83"/>
      <c r="E830" s="83"/>
      <c r="F830" s="83"/>
      <c r="G830" s="83"/>
      <c r="H830" s="83"/>
      <c r="I830" s="83"/>
    </row>
    <row r="831" spans="2:9" ht="15.75" customHeight="1">
      <c r="B831" s="83"/>
      <c r="C831" s="83"/>
      <c r="D831" s="83"/>
      <c r="E831" s="83"/>
      <c r="F831" s="83"/>
      <c r="G831" s="83"/>
      <c r="H831" s="83"/>
      <c r="I831" s="83"/>
    </row>
    <row r="832" spans="2:9" ht="15.75" customHeight="1">
      <c r="B832" s="83"/>
      <c r="C832" s="83"/>
      <c r="D832" s="83"/>
      <c r="E832" s="83"/>
      <c r="F832" s="83"/>
      <c r="G832" s="83"/>
      <c r="H832" s="83"/>
      <c r="I832" s="83"/>
    </row>
    <row r="833" spans="2:9" ht="15.75" customHeight="1">
      <c r="B833" s="83"/>
      <c r="C833" s="83"/>
      <c r="D833" s="83"/>
      <c r="E833" s="83"/>
      <c r="F833" s="83"/>
      <c r="G833" s="83"/>
      <c r="H833" s="83"/>
      <c r="I833" s="83"/>
    </row>
    <row r="834" spans="2:9" ht="15.75" customHeight="1">
      <c r="B834" s="83"/>
      <c r="C834" s="83"/>
      <c r="D834" s="83"/>
      <c r="E834" s="83"/>
      <c r="F834" s="83"/>
      <c r="G834" s="83"/>
      <c r="H834" s="83"/>
      <c r="I834" s="83"/>
    </row>
    <row r="835" spans="2:9" ht="15.75" customHeight="1">
      <c r="B835" s="83"/>
      <c r="C835" s="83"/>
      <c r="D835" s="83"/>
      <c r="E835" s="83"/>
      <c r="F835" s="83"/>
      <c r="G835" s="83"/>
      <c r="H835" s="83"/>
      <c r="I835" s="83"/>
    </row>
    <row r="836" spans="2:9" ht="15.75" customHeight="1">
      <c r="B836" s="83"/>
      <c r="C836" s="83"/>
      <c r="D836" s="83"/>
      <c r="E836" s="83"/>
      <c r="F836" s="83"/>
      <c r="G836" s="83"/>
      <c r="H836" s="83"/>
      <c r="I836" s="83"/>
    </row>
    <row r="837" spans="2:9" ht="15.75" customHeight="1">
      <c r="B837" s="83"/>
      <c r="C837" s="83"/>
      <c r="D837" s="83"/>
      <c r="E837" s="83"/>
      <c r="F837" s="83"/>
      <c r="G837" s="83"/>
      <c r="H837" s="83"/>
      <c r="I837" s="83"/>
    </row>
    <row r="838" spans="2:9" ht="15.75" customHeight="1">
      <c r="B838" s="83"/>
      <c r="C838" s="83"/>
      <c r="D838" s="83"/>
      <c r="E838" s="83"/>
      <c r="F838" s="83"/>
      <c r="G838" s="83"/>
      <c r="H838" s="83"/>
      <c r="I838" s="83"/>
    </row>
    <row r="839" spans="2:9" ht="15.75" customHeight="1">
      <c r="B839" s="83"/>
      <c r="C839" s="83"/>
      <c r="D839" s="83"/>
      <c r="E839" s="83"/>
      <c r="F839" s="83"/>
      <c r="G839" s="83"/>
      <c r="H839" s="83"/>
      <c r="I839" s="83"/>
    </row>
    <row r="840" spans="2:9" ht="15.75" customHeight="1">
      <c r="B840" s="83"/>
      <c r="C840" s="83"/>
      <c r="D840" s="83"/>
      <c r="E840" s="83"/>
      <c r="F840" s="83"/>
      <c r="G840" s="83"/>
      <c r="H840" s="83"/>
      <c r="I840" s="83"/>
    </row>
    <row r="841" spans="2:9" ht="15.75" customHeight="1">
      <c r="B841" s="83"/>
      <c r="C841" s="83"/>
      <c r="D841" s="83"/>
      <c r="E841" s="83"/>
      <c r="F841" s="83"/>
      <c r="G841" s="83"/>
      <c r="H841" s="83"/>
      <c r="I841" s="83"/>
    </row>
    <row r="842" spans="2:9" ht="15.75" customHeight="1">
      <c r="B842" s="83"/>
      <c r="C842" s="83"/>
      <c r="D842" s="83"/>
      <c r="E842" s="83"/>
      <c r="F842" s="83"/>
      <c r="G842" s="83"/>
      <c r="H842" s="83"/>
      <c r="I842" s="83"/>
    </row>
    <row r="843" spans="2:9" ht="15.75" customHeight="1">
      <c r="B843" s="83"/>
      <c r="C843" s="83"/>
      <c r="D843" s="83"/>
      <c r="E843" s="83"/>
      <c r="F843" s="83"/>
      <c r="G843" s="83"/>
      <c r="H843" s="83"/>
      <c r="I843" s="83"/>
    </row>
    <row r="844" spans="2:9" ht="15.75" customHeight="1">
      <c r="B844" s="83"/>
      <c r="C844" s="83"/>
      <c r="D844" s="83"/>
      <c r="E844" s="83"/>
      <c r="F844" s="83"/>
      <c r="G844" s="83"/>
      <c r="H844" s="83"/>
      <c r="I844" s="83"/>
    </row>
    <row r="845" spans="2:9" ht="15.75" customHeight="1">
      <c r="B845" s="83"/>
      <c r="C845" s="83"/>
      <c r="D845" s="83"/>
      <c r="E845" s="83"/>
      <c r="F845" s="83"/>
      <c r="G845" s="83"/>
      <c r="H845" s="83"/>
      <c r="I845" s="83"/>
    </row>
    <row r="846" spans="2:9" ht="15.75" customHeight="1">
      <c r="B846" s="83"/>
      <c r="C846" s="83"/>
      <c r="D846" s="83"/>
      <c r="E846" s="83"/>
      <c r="F846" s="83"/>
      <c r="G846" s="83"/>
      <c r="H846" s="83"/>
      <c r="I846" s="83"/>
    </row>
    <row r="847" spans="2:9" ht="15.75" customHeight="1">
      <c r="B847" s="83"/>
      <c r="C847" s="83"/>
      <c r="D847" s="83"/>
      <c r="E847" s="83"/>
      <c r="F847" s="83"/>
      <c r="G847" s="83"/>
      <c r="H847" s="83"/>
      <c r="I847" s="83"/>
    </row>
    <row r="848" spans="2:9" ht="15.75" customHeight="1">
      <c r="B848" s="83"/>
      <c r="C848" s="83"/>
      <c r="D848" s="83"/>
      <c r="E848" s="83"/>
      <c r="F848" s="83"/>
      <c r="G848" s="83"/>
      <c r="H848" s="83"/>
      <c r="I848" s="83"/>
    </row>
    <row r="849" spans="2:9" ht="15.75" customHeight="1">
      <c r="B849" s="83"/>
      <c r="C849" s="83"/>
      <c r="D849" s="83"/>
      <c r="E849" s="83"/>
      <c r="F849" s="83"/>
      <c r="G849" s="83"/>
      <c r="H849" s="83"/>
      <c r="I849" s="83"/>
    </row>
    <row r="850" spans="2:9" ht="15.75" customHeight="1">
      <c r="B850" s="83"/>
      <c r="C850" s="83"/>
      <c r="D850" s="83"/>
      <c r="E850" s="83"/>
      <c r="F850" s="83"/>
      <c r="G850" s="83"/>
      <c r="H850" s="83"/>
      <c r="I850" s="83"/>
    </row>
    <row r="851" spans="2:9" ht="15.75" customHeight="1">
      <c r="B851" s="83"/>
      <c r="C851" s="83"/>
      <c r="D851" s="83"/>
      <c r="E851" s="83"/>
      <c r="F851" s="83"/>
      <c r="G851" s="83"/>
      <c r="H851" s="83"/>
      <c r="I851" s="83"/>
    </row>
    <row r="852" spans="2:9" ht="15.75" customHeight="1">
      <c r="B852" s="83"/>
      <c r="C852" s="83"/>
      <c r="D852" s="83"/>
      <c r="E852" s="83"/>
      <c r="F852" s="83"/>
      <c r="G852" s="83"/>
      <c r="H852" s="83"/>
      <c r="I852" s="83"/>
    </row>
    <row r="853" spans="2:9" ht="15.75" customHeight="1">
      <c r="B853" s="83"/>
      <c r="C853" s="83"/>
      <c r="D853" s="83"/>
      <c r="E853" s="83"/>
      <c r="F853" s="83"/>
      <c r="G853" s="83"/>
      <c r="H853" s="83"/>
      <c r="I853" s="83"/>
    </row>
    <row r="854" spans="2:9" ht="15.75" customHeight="1">
      <c r="B854" s="83"/>
      <c r="C854" s="83"/>
      <c r="D854" s="83"/>
      <c r="E854" s="83"/>
      <c r="F854" s="83"/>
      <c r="G854" s="83"/>
      <c r="H854" s="83"/>
      <c r="I854" s="83"/>
    </row>
    <row r="855" spans="2:9" ht="15.75" customHeight="1">
      <c r="B855" s="83"/>
      <c r="C855" s="83"/>
      <c r="D855" s="83"/>
      <c r="E855" s="83"/>
      <c r="F855" s="83"/>
      <c r="G855" s="83"/>
      <c r="H855" s="83"/>
      <c r="I855" s="83"/>
    </row>
    <row r="856" spans="2:9" ht="15.75" customHeight="1">
      <c r="B856" s="83"/>
      <c r="C856" s="83"/>
      <c r="D856" s="83"/>
      <c r="E856" s="83"/>
      <c r="F856" s="83"/>
      <c r="G856" s="83"/>
      <c r="H856" s="83"/>
      <c r="I856" s="83"/>
    </row>
    <row r="857" spans="2:9" ht="15.75" customHeight="1">
      <c r="B857" s="83"/>
      <c r="C857" s="83"/>
      <c r="D857" s="83"/>
      <c r="E857" s="83"/>
      <c r="F857" s="83"/>
      <c r="G857" s="83"/>
      <c r="H857" s="83"/>
      <c r="I857" s="83"/>
    </row>
    <row r="858" spans="2:9" ht="15.75" customHeight="1">
      <c r="B858" s="83"/>
      <c r="C858" s="83"/>
      <c r="D858" s="83"/>
      <c r="E858" s="83"/>
      <c r="F858" s="83"/>
      <c r="G858" s="83"/>
      <c r="H858" s="83"/>
      <c r="I858" s="83"/>
    </row>
    <row r="859" spans="2:9" ht="15.75" customHeight="1">
      <c r="B859" s="83"/>
      <c r="C859" s="83"/>
      <c r="D859" s="83"/>
      <c r="E859" s="83"/>
      <c r="F859" s="83"/>
      <c r="G859" s="83"/>
      <c r="H859" s="83"/>
      <c r="I859" s="83"/>
    </row>
    <row r="860" spans="2:9" ht="15.75" customHeight="1">
      <c r="B860" s="83"/>
      <c r="C860" s="83"/>
      <c r="D860" s="83"/>
      <c r="E860" s="83"/>
      <c r="F860" s="83"/>
      <c r="G860" s="83"/>
      <c r="H860" s="83"/>
      <c r="I860" s="83"/>
    </row>
    <row r="861" spans="2:9" ht="15.75" customHeight="1">
      <c r="B861" s="83"/>
      <c r="C861" s="83"/>
      <c r="D861" s="83"/>
      <c r="E861" s="83"/>
      <c r="F861" s="83"/>
      <c r="G861" s="83"/>
      <c r="H861" s="83"/>
      <c r="I861" s="83"/>
    </row>
    <row r="862" spans="2:9" ht="15.75" customHeight="1">
      <c r="B862" s="83"/>
      <c r="C862" s="83"/>
      <c r="D862" s="83"/>
      <c r="E862" s="83"/>
      <c r="F862" s="83"/>
      <c r="G862" s="83"/>
      <c r="H862" s="83"/>
      <c r="I862" s="83"/>
    </row>
    <row r="863" spans="2:9" ht="15.75" customHeight="1">
      <c r="B863" s="83"/>
      <c r="C863" s="83"/>
      <c r="D863" s="83"/>
      <c r="E863" s="83"/>
      <c r="F863" s="83"/>
      <c r="G863" s="83"/>
      <c r="H863" s="83"/>
      <c r="I863" s="83"/>
    </row>
    <row r="864" spans="2:9" ht="15.75" customHeight="1">
      <c r="B864" s="83"/>
      <c r="C864" s="83"/>
      <c r="D864" s="83"/>
      <c r="E864" s="83"/>
      <c r="F864" s="83"/>
      <c r="G864" s="83"/>
      <c r="H864" s="83"/>
      <c r="I864" s="83"/>
    </row>
    <row r="865" spans="2:9" ht="15.75" customHeight="1">
      <c r="B865" s="83"/>
      <c r="C865" s="83"/>
      <c r="D865" s="83"/>
      <c r="E865" s="83"/>
      <c r="F865" s="83"/>
      <c r="G865" s="83"/>
      <c r="H865" s="83"/>
      <c r="I865" s="83"/>
    </row>
    <row r="866" spans="2:9" ht="15.75" customHeight="1">
      <c r="B866" s="83"/>
      <c r="C866" s="83"/>
      <c r="D866" s="83"/>
      <c r="E866" s="83"/>
      <c r="F866" s="83"/>
      <c r="G866" s="83"/>
      <c r="H866" s="83"/>
      <c r="I866" s="83"/>
    </row>
    <row r="867" spans="2:9" ht="15.75" customHeight="1">
      <c r="B867" s="83"/>
      <c r="C867" s="83"/>
      <c r="D867" s="83"/>
      <c r="E867" s="83"/>
      <c r="F867" s="83"/>
      <c r="G867" s="83"/>
      <c r="H867" s="83"/>
      <c r="I867" s="83"/>
    </row>
    <row r="868" spans="2:9" ht="15.75" customHeight="1">
      <c r="B868" s="83"/>
      <c r="C868" s="83"/>
      <c r="D868" s="83"/>
      <c r="E868" s="83"/>
      <c r="F868" s="83"/>
      <c r="G868" s="83"/>
      <c r="H868" s="83"/>
      <c r="I868" s="83"/>
    </row>
    <row r="869" spans="2:9" ht="15.75" customHeight="1">
      <c r="B869" s="83"/>
      <c r="C869" s="83"/>
      <c r="D869" s="83"/>
      <c r="E869" s="83"/>
      <c r="F869" s="83"/>
      <c r="G869" s="83"/>
      <c r="H869" s="83"/>
      <c r="I869" s="83"/>
    </row>
    <row r="870" spans="2:9" ht="15.75" customHeight="1">
      <c r="B870" s="83"/>
      <c r="C870" s="83"/>
      <c r="D870" s="83"/>
      <c r="E870" s="83"/>
      <c r="F870" s="83"/>
      <c r="G870" s="83"/>
      <c r="H870" s="83"/>
      <c r="I870" s="83"/>
    </row>
    <row r="871" spans="2:9" ht="15.75" customHeight="1">
      <c r="B871" s="83"/>
      <c r="C871" s="83"/>
      <c r="D871" s="83"/>
      <c r="E871" s="83"/>
      <c r="F871" s="83"/>
      <c r="G871" s="83"/>
      <c r="H871" s="83"/>
      <c r="I871" s="83"/>
    </row>
    <row r="872" spans="2:9" ht="15.75" customHeight="1">
      <c r="B872" s="83"/>
      <c r="C872" s="83"/>
      <c r="D872" s="83"/>
      <c r="E872" s="83"/>
      <c r="F872" s="83"/>
      <c r="G872" s="83"/>
      <c r="H872" s="83"/>
      <c r="I872" s="83"/>
    </row>
    <row r="873" spans="2:9" ht="15.75" customHeight="1">
      <c r="B873" s="83"/>
      <c r="C873" s="83"/>
      <c r="D873" s="83"/>
      <c r="E873" s="83"/>
      <c r="F873" s="83"/>
      <c r="G873" s="83"/>
      <c r="H873" s="83"/>
      <c r="I873" s="83"/>
    </row>
    <row r="874" spans="2:9" ht="15.75" customHeight="1">
      <c r="B874" s="83"/>
      <c r="C874" s="83"/>
      <c r="D874" s="83"/>
      <c r="E874" s="83"/>
      <c r="F874" s="83"/>
      <c r="G874" s="83"/>
      <c r="H874" s="83"/>
      <c r="I874" s="83"/>
    </row>
    <row r="875" spans="2:9" ht="15.75" customHeight="1">
      <c r="B875" s="83"/>
      <c r="C875" s="83"/>
      <c r="D875" s="83"/>
      <c r="E875" s="83"/>
      <c r="F875" s="83"/>
      <c r="G875" s="83"/>
      <c r="H875" s="83"/>
      <c r="I875" s="83"/>
    </row>
    <row r="876" spans="2:9" ht="15.75" customHeight="1">
      <c r="B876" s="83"/>
      <c r="C876" s="83"/>
      <c r="D876" s="83"/>
      <c r="E876" s="83"/>
      <c r="F876" s="83"/>
      <c r="G876" s="83"/>
      <c r="H876" s="83"/>
      <c r="I876" s="83"/>
    </row>
    <row r="877" spans="2:9" ht="15.75" customHeight="1">
      <c r="B877" s="83"/>
      <c r="C877" s="83"/>
      <c r="D877" s="83"/>
      <c r="E877" s="83"/>
      <c r="F877" s="83"/>
      <c r="G877" s="83"/>
      <c r="H877" s="83"/>
      <c r="I877" s="83"/>
    </row>
    <row r="878" spans="2:9" ht="15.75" customHeight="1">
      <c r="B878" s="83"/>
      <c r="C878" s="83"/>
      <c r="D878" s="83"/>
      <c r="E878" s="83"/>
      <c r="F878" s="83"/>
      <c r="G878" s="83"/>
      <c r="H878" s="83"/>
      <c r="I878" s="83"/>
    </row>
    <row r="879" spans="2:9" ht="15.75" customHeight="1">
      <c r="B879" s="83"/>
      <c r="C879" s="83"/>
      <c r="D879" s="83"/>
      <c r="E879" s="83"/>
      <c r="F879" s="83"/>
      <c r="G879" s="83"/>
      <c r="H879" s="83"/>
      <c r="I879" s="83"/>
    </row>
    <row r="880" spans="2:9" ht="15.75" customHeight="1">
      <c r="B880" s="83"/>
      <c r="C880" s="83"/>
      <c r="D880" s="83"/>
      <c r="E880" s="83"/>
      <c r="F880" s="83"/>
      <c r="G880" s="83"/>
      <c r="H880" s="83"/>
      <c r="I880" s="83"/>
    </row>
    <row r="881" spans="2:9" ht="15.75" customHeight="1">
      <c r="B881" s="83"/>
      <c r="C881" s="83"/>
      <c r="D881" s="83"/>
      <c r="E881" s="83"/>
      <c r="F881" s="83"/>
      <c r="G881" s="83"/>
      <c r="H881" s="83"/>
      <c r="I881" s="83"/>
    </row>
    <row r="882" spans="2:9" ht="15.75" customHeight="1">
      <c r="B882" s="83"/>
      <c r="C882" s="83"/>
      <c r="D882" s="83"/>
      <c r="E882" s="83"/>
      <c r="F882" s="83"/>
      <c r="G882" s="83"/>
      <c r="H882" s="83"/>
      <c r="I882" s="83"/>
    </row>
    <row r="883" spans="2:9" ht="15.75" customHeight="1">
      <c r="B883" s="83"/>
      <c r="C883" s="83"/>
      <c r="D883" s="83"/>
      <c r="E883" s="83"/>
      <c r="F883" s="83"/>
      <c r="G883" s="83"/>
      <c r="H883" s="83"/>
      <c r="I883" s="83"/>
    </row>
    <row r="884" spans="2:9" ht="15.75" customHeight="1">
      <c r="B884" s="83"/>
      <c r="C884" s="83"/>
      <c r="D884" s="83"/>
      <c r="E884" s="83"/>
      <c r="F884" s="83"/>
      <c r="G884" s="83"/>
      <c r="H884" s="83"/>
      <c r="I884" s="83"/>
    </row>
    <row r="885" spans="2:9" ht="15.75" customHeight="1">
      <c r="B885" s="83"/>
      <c r="C885" s="83"/>
      <c r="D885" s="83"/>
      <c r="E885" s="83"/>
      <c r="F885" s="83"/>
      <c r="G885" s="83"/>
      <c r="H885" s="83"/>
      <c r="I885" s="83"/>
    </row>
    <row r="886" spans="2:9" ht="15.75" customHeight="1">
      <c r="B886" s="83"/>
      <c r="C886" s="83"/>
      <c r="D886" s="83"/>
      <c r="E886" s="83"/>
      <c r="F886" s="83"/>
      <c r="G886" s="83"/>
      <c r="H886" s="83"/>
      <c r="I886" s="83"/>
    </row>
    <row r="887" spans="2:9" ht="15.75" customHeight="1">
      <c r="B887" s="83"/>
      <c r="C887" s="83"/>
      <c r="D887" s="83"/>
      <c r="E887" s="83"/>
      <c r="F887" s="83"/>
      <c r="G887" s="83"/>
      <c r="H887" s="83"/>
      <c r="I887" s="83"/>
    </row>
    <row r="888" spans="2:9" ht="15.75" customHeight="1">
      <c r="B888" s="83"/>
      <c r="C888" s="83"/>
      <c r="D888" s="83"/>
      <c r="E888" s="83"/>
      <c r="F888" s="83"/>
      <c r="G888" s="83"/>
      <c r="H888" s="83"/>
      <c r="I888" s="83"/>
    </row>
    <row r="889" spans="2:9" ht="15.75" customHeight="1">
      <c r="B889" s="83"/>
      <c r="C889" s="83"/>
      <c r="D889" s="83"/>
      <c r="E889" s="83"/>
      <c r="F889" s="83"/>
      <c r="G889" s="83"/>
      <c r="H889" s="83"/>
      <c r="I889" s="83"/>
    </row>
    <row r="890" spans="2:9" ht="15.75" customHeight="1">
      <c r="B890" s="83"/>
      <c r="C890" s="83"/>
      <c r="D890" s="83"/>
      <c r="E890" s="83"/>
      <c r="F890" s="83"/>
      <c r="G890" s="83"/>
      <c r="H890" s="83"/>
      <c r="I890" s="83"/>
    </row>
    <row r="891" spans="2:9" ht="15.75" customHeight="1">
      <c r="B891" s="83"/>
      <c r="C891" s="83"/>
      <c r="D891" s="83"/>
      <c r="E891" s="83"/>
      <c r="F891" s="83"/>
      <c r="G891" s="83"/>
      <c r="H891" s="83"/>
      <c r="I891" s="83"/>
    </row>
    <row r="892" spans="2:9" ht="15.75" customHeight="1">
      <c r="B892" s="83"/>
      <c r="C892" s="83"/>
      <c r="D892" s="83"/>
      <c r="E892" s="83"/>
      <c r="F892" s="83"/>
      <c r="G892" s="83"/>
      <c r="H892" s="83"/>
      <c r="I892" s="83"/>
    </row>
    <row r="893" spans="2:9" ht="15.75" customHeight="1">
      <c r="B893" s="83"/>
      <c r="C893" s="83"/>
      <c r="D893" s="83"/>
      <c r="E893" s="83"/>
      <c r="F893" s="83"/>
      <c r="G893" s="83"/>
      <c r="H893" s="83"/>
      <c r="I893" s="83"/>
    </row>
    <row r="894" spans="2:9" ht="15.75" customHeight="1">
      <c r="B894" s="83"/>
      <c r="C894" s="83"/>
      <c r="D894" s="83"/>
      <c r="E894" s="83"/>
      <c r="F894" s="83"/>
      <c r="G894" s="83"/>
      <c r="H894" s="83"/>
      <c r="I894" s="83"/>
    </row>
    <row r="895" spans="2:9" ht="15.75" customHeight="1">
      <c r="B895" s="83"/>
      <c r="C895" s="83"/>
      <c r="D895" s="83"/>
      <c r="E895" s="83"/>
      <c r="F895" s="83"/>
      <c r="G895" s="83"/>
      <c r="H895" s="83"/>
      <c r="I895" s="83"/>
    </row>
    <row r="896" spans="2:9" ht="15.75" customHeight="1">
      <c r="B896" s="83"/>
      <c r="C896" s="83"/>
      <c r="D896" s="83"/>
      <c r="E896" s="83"/>
      <c r="F896" s="83"/>
      <c r="G896" s="83"/>
      <c r="H896" s="83"/>
      <c r="I896" s="83"/>
    </row>
    <row r="897" spans="2:9" ht="15.75" customHeight="1">
      <c r="B897" s="83"/>
      <c r="C897" s="83"/>
      <c r="D897" s="83"/>
      <c r="E897" s="83"/>
      <c r="F897" s="83"/>
      <c r="G897" s="83"/>
      <c r="H897" s="83"/>
      <c r="I897" s="83"/>
    </row>
    <row r="898" spans="2:9" ht="15.75" customHeight="1">
      <c r="B898" s="83"/>
      <c r="C898" s="83"/>
      <c r="D898" s="83"/>
      <c r="E898" s="83"/>
      <c r="F898" s="83"/>
      <c r="G898" s="83"/>
      <c r="H898" s="83"/>
      <c r="I898" s="83"/>
    </row>
    <row r="899" spans="2:9" ht="15.75" customHeight="1">
      <c r="B899" s="83"/>
      <c r="C899" s="83"/>
      <c r="D899" s="83"/>
      <c r="E899" s="83"/>
      <c r="F899" s="83"/>
      <c r="G899" s="83"/>
      <c r="H899" s="83"/>
      <c r="I899" s="83"/>
    </row>
    <row r="900" spans="2:9" ht="15.75" customHeight="1">
      <c r="B900" s="83"/>
      <c r="C900" s="83"/>
      <c r="D900" s="83"/>
      <c r="E900" s="83"/>
      <c r="F900" s="83"/>
      <c r="G900" s="83"/>
      <c r="H900" s="83"/>
      <c r="I900" s="83"/>
    </row>
    <row r="901" spans="2:9" ht="15.75" customHeight="1">
      <c r="B901" s="83"/>
      <c r="C901" s="83"/>
      <c r="D901" s="83"/>
      <c r="E901" s="83"/>
      <c r="F901" s="83"/>
      <c r="G901" s="83"/>
      <c r="H901" s="83"/>
      <c r="I901" s="83"/>
    </row>
    <row r="902" spans="2:9" ht="15.75" customHeight="1">
      <c r="B902" s="83"/>
      <c r="C902" s="83"/>
      <c r="D902" s="83"/>
      <c r="E902" s="83"/>
      <c r="F902" s="83"/>
      <c r="G902" s="83"/>
      <c r="H902" s="83"/>
      <c r="I902" s="83"/>
    </row>
    <row r="903" spans="2:9" ht="15.75" customHeight="1">
      <c r="B903" s="83"/>
      <c r="C903" s="83"/>
      <c r="D903" s="83"/>
      <c r="E903" s="83"/>
      <c r="F903" s="83"/>
      <c r="G903" s="83"/>
      <c r="H903" s="83"/>
      <c r="I903" s="83"/>
    </row>
    <row r="904" spans="2:9" ht="15.75" customHeight="1">
      <c r="B904" s="83"/>
      <c r="C904" s="83"/>
      <c r="D904" s="83"/>
      <c r="E904" s="83"/>
      <c r="F904" s="83"/>
      <c r="G904" s="83"/>
      <c r="H904" s="83"/>
      <c r="I904" s="83"/>
    </row>
    <row r="905" spans="2:9" ht="15.75" customHeight="1">
      <c r="B905" s="83"/>
      <c r="C905" s="83"/>
      <c r="D905" s="83"/>
      <c r="E905" s="83"/>
      <c r="F905" s="83"/>
      <c r="G905" s="83"/>
      <c r="H905" s="83"/>
      <c r="I905" s="83"/>
    </row>
    <row r="906" spans="2:9" ht="15.75" customHeight="1">
      <c r="B906" s="83"/>
      <c r="C906" s="83"/>
      <c r="D906" s="83"/>
      <c r="E906" s="83"/>
      <c r="F906" s="83"/>
      <c r="G906" s="83"/>
      <c r="H906" s="83"/>
      <c r="I906" s="83"/>
    </row>
    <row r="907" spans="2:9" ht="15.75" customHeight="1">
      <c r="B907" s="83"/>
      <c r="C907" s="83"/>
      <c r="D907" s="83"/>
      <c r="E907" s="83"/>
      <c r="F907" s="83"/>
      <c r="G907" s="83"/>
      <c r="H907" s="83"/>
      <c r="I907" s="83"/>
    </row>
    <row r="908" spans="2:9" ht="15.75" customHeight="1">
      <c r="B908" s="83"/>
      <c r="C908" s="83"/>
      <c r="D908" s="83"/>
      <c r="E908" s="83"/>
      <c r="F908" s="83"/>
      <c r="G908" s="83"/>
      <c r="H908" s="83"/>
      <c r="I908" s="83"/>
    </row>
    <row r="909" spans="2:9" ht="15.75" customHeight="1">
      <c r="B909" s="83"/>
      <c r="C909" s="83"/>
      <c r="D909" s="83"/>
      <c r="E909" s="83"/>
      <c r="F909" s="83"/>
      <c r="G909" s="83"/>
      <c r="H909" s="83"/>
      <c r="I909" s="83"/>
    </row>
    <row r="910" spans="2:9" ht="15.75" customHeight="1">
      <c r="B910" s="83"/>
      <c r="C910" s="83"/>
      <c r="D910" s="83"/>
      <c r="E910" s="83"/>
      <c r="F910" s="83"/>
      <c r="G910" s="83"/>
      <c r="H910" s="83"/>
      <c r="I910" s="83"/>
    </row>
    <row r="911" spans="2:9" ht="15.75" customHeight="1">
      <c r="B911" s="83"/>
      <c r="C911" s="83"/>
      <c r="D911" s="83"/>
      <c r="E911" s="83"/>
      <c r="F911" s="83"/>
      <c r="G911" s="83"/>
      <c r="H911" s="83"/>
      <c r="I911" s="83"/>
    </row>
    <row r="912" spans="2:9" ht="15.75" customHeight="1">
      <c r="B912" s="83"/>
      <c r="C912" s="83"/>
      <c r="D912" s="83"/>
      <c r="E912" s="83"/>
      <c r="F912" s="83"/>
      <c r="G912" s="83"/>
      <c r="H912" s="83"/>
      <c r="I912" s="83"/>
    </row>
    <row r="913" spans="2:9" ht="15.75" customHeight="1">
      <c r="B913" s="83"/>
      <c r="C913" s="83"/>
      <c r="D913" s="83"/>
      <c r="E913" s="83"/>
      <c r="F913" s="83"/>
      <c r="G913" s="83"/>
      <c r="H913" s="83"/>
      <c r="I913" s="83"/>
    </row>
    <row r="914" spans="2:9" ht="15.75" customHeight="1">
      <c r="B914" s="83"/>
      <c r="C914" s="83"/>
      <c r="D914" s="83"/>
      <c r="E914" s="83"/>
      <c r="F914" s="83"/>
      <c r="G914" s="83"/>
      <c r="H914" s="83"/>
      <c r="I914" s="83"/>
    </row>
    <row r="915" spans="2:9" ht="15.75" customHeight="1">
      <c r="B915" s="83"/>
      <c r="C915" s="83"/>
      <c r="D915" s="83"/>
      <c r="E915" s="83"/>
      <c r="F915" s="83"/>
      <c r="G915" s="83"/>
      <c r="H915" s="83"/>
      <c r="I915" s="83"/>
    </row>
    <row r="916" spans="2:9" ht="15.75" customHeight="1">
      <c r="B916" s="83"/>
      <c r="C916" s="83"/>
      <c r="D916" s="83"/>
      <c r="E916" s="83"/>
      <c r="F916" s="83"/>
      <c r="G916" s="83"/>
      <c r="H916" s="83"/>
      <c r="I916" s="83"/>
    </row>
    <row r="917" spans="2:9" ht="15.75" customHeight="1">
      <c r="B917" s="83"/>
      <c r="C917" s="83"/>
      <c r="D917" s="83"/>
      <c r="E917" s="83"/>
      <c r="F917" s="83"/>
      <c r="G917" s="83"/>
      <c r="H917" s="83"/>
      <c r="I917" s="83"/>
    </row>
    <row r="918" spans="2:9" ht="15.75" customHeight="1">
      <c r="B918" s="83"/>
      <c r="C918" s="83"/>
      <c r="D918" s="83"/>
      <c r="E918" s="83"/>
      <c r="F918" s="83"/>
      <c r="G918" s="83"/>
      <c r="H918" s="83"/>
      <c r="I918" s="83"/>
    </row>
    <row r="919" spans="2:9" ht="15.75" customHeight="1">
      <c r="B919" s="83"/>
      <c r="C919" s="83"/>
      <c r="D919" s="83"/>
      <c r="E919" s="83"/>
      <c r="F919" s="83"/>
      <c r="G919" s="83"/>
      <c r="H919" s="83"/>
      <c r="I919" s="83"/>
    </row>
    <row r="920" spans="2:9" ht="15.75" customHeight="1">
      <c r="B920" s="83"/>
      <c r="C920" s="83"/>
      <c r="D920" s="83"/>
      <c r="E920" s="83"/>
      <c r="F920" s="83"/>
      <c r="G920" s="83"/>
      <c r="H920" s="83"/>
      <c r="I920" s="83"/>
    </row>
    <row r="921" spans="2:9" ht="15.75" customHeight="1">
      <c r="B921" s="83"/>
      <c r="C921" s="83"/>
      <c r="D921" s="83"/>
      <c r="E921" s="83"/>
      <c r="F921" s="83"/>
      <c r="G921" s="83"/>
      <c r="H921" s="83"/>
      <c r="I921" s="83"/>
    </row>
    <row r="922" spans="2:9" ht="15.75" customHeight="1">
      <c r="B922" s="83"/>
      <c r="C922" s="83"/>
      <c r="D922" s="83"/>
      <c r="E922" s="83"/>
      <c r="F922" s="83"/>
      <c r="G922" s="83"/>
      <c r="H922" s="83"/>
      <c r="I922" s="83"/>
    </row>
    <row r="923" spans="2:9" ht="15.75" customHeight="1">
      <c r="B923" s="83"/>
      <c r="C923" s="83"/>
      <c r="D923" s="83"/>
      <c r="E923" s="83"/>
      <c r="F923" s="83"/>
      <c r="G923" s="83"/>
      <c r="H923" s="83"/>
      <c r="I923" s="83"/>
    </row>
    <row r="924" spans="2:9" ht="15.75" customHeight="1">
      <c r="B924" s="83"/>
      <c r="C924" s="83"/>
      <c r="D924" s="83"/>
      <c r="E924" s="83"/>
      <c r="F924" s="83"/>
      <c r="G924" s="83"/>
      <c r="H924" s="83"/>
      <c r="I924" s="83"/>
    </row>
    <row r="925" spans="2:9" ht="15.75" customHeight="1">
      <c r="B925" s="83"/>
      <c r="C925" s="83"/>
      <c r="D925" s="83"/>
      <c r="E925" s="83"/>
      <c r="F925" s="83"/>
      <c r="G925" s="83"/>
      <c r="H925" s="83"/>
      <c r="I925" s="83"/>
    </row>
    <row r="926" spans="2:9" ht="15.75" customHeight="1">
      <c r="B926" s="83"/>
      <c r="C926" s="83"/>
      <c r="D926" s="83"/>
      <c r="E926" s="83"/>
      <c r="F926" s="83"/>
      <c r="G926" s="83"/>
      <c r="H926" s="83"/>
      <c r="I926" s="83"/>
    </row>
    <row r="927" spans="2:9" ht="15.75" customHeight="1">
      <c r="B927" s="83"/>
      <c r="C927" s="83"/>
      <c r="D927" s="83"/>
      <c r="E927" s="83"/>
      <c r="F927" s="83"/>
      <c r="G927" s="83"/>
      <c r="H927" s="83"/>
      <c r="I927" s="83"/>
    </row>
    <row r="928" spans="2:9" ht="15.75" customHeight="1">
      <c r="B928" s="83"/>
      <c r="C928" s="83"/>
      <c r="D928" s="83"/>
      <c r="E928" s="83"/>
      <c r="F928" s="83"/>
      <c r="G928" s="83"/>
      <c r="H928" s="83"/>
      <c r="I928" s="83"/>
    </row>
    <row r="929" spans="2:9" ht="15.75" customHeight="1">
      <c r="B929" s="83"/>
      <c r="C929" s="83"/>
      <c r="D929" s="83"/>
      <c r="E929" s="83"/>
      <c r="F929" s="83"/>
      <c r="G929" s="83"/>
      <c r="H929" s="83"/>
      <c r="I929" s="83"/>
    </row>
    <row r="930" spans="2:9" ht="15.75" customHeight="1">
      <c r="B930" s="83"/>
      <c r="C930" s="83"/>
      <c r="D930" s="83"/>
      <c r="E930" s="83"/>
      <c r="F930" s="83"/>
      <c r="G930" s="83"/>
      <c r="H930" s="83"/>
      <c r="I930" s="83"/>
    </row>
    <row r="931" spans="2:9" ht="15.75" customHeight="1">
      <c r="B931" s="83"/>
      <c r="C931" s="83"/>
      <c r="D931" s="83"/>
      <c r="E931" s="83"/>
      <c r="F931" s="83"/>
      <c r="G931" s="83"/>
      <c r="H931" s="83"/>
      <c r="I931" s="83"/>
    </row>
    <row r="932" spans="2:9" ht="15.75" customHeight="1">
      <c r="B932" s="83"/>
      <c r="C932" s="83"/>
      <c r="D932" s="83"/>
      <c r="E932" s="83"/>
      <c r="F932" s="83"/>
      <c r="G932" s="83"/>
      <c r="H932" s="83"/>
      <c r="I932" s="83"/>
    </row>
    <row r="933" spans="2:9" ht="15.75" customHeight="1">
      <c r="B933" s="83"/>
      <c r="C933" s="83"/>
      <c r="D933" s="83"/>
      <c r="E933" s="83"/>
      <c r="F933" s="83"/>
      <c r="G933" s="83"/>
      <c r="H933" s="83"/>
      <c r="I933" s="83"/>
    </row>
    <row r="934" spans="2:9" ht="15.75" customHeight="1">
      <c r="B934" s="83"/>
      <c r="C934" s="83"/>
      <c r="D934" s="83"/>
      <c r="E934" s="83"/>
      <c r="F934" s="83"/>
      <c r="G934" s="83"/>
      <c r="H934" s="83"/>
      <c r="I934" s="83"/>
    </row>
    <row r="935" spans="2:9" ht="15.75" customHeight="1">
      <c r="B935" s="83"/>
      <c r="C935" s="83"/>
      <c r="D935" s="83"/>
      <c r="E935" s="83"/>
      <c r="F935" s="83"/>
      <c r="G935" s="83"/>
      <c r="H935" s="83"/>
      <c r="I935" s="83"/>
    </row>
    <row r="936" spans="2:9" ht="15.75" customHeight="1">
      <c r="B936" s="83"/>
      <c r="C936" s="83"/>
      <c r="D936" s="83"/>
      <c r="E936" s="83"/>
      <c r="F936" s="83"/>
      <c r="G936" s="83"/>
      <c r="H936" s="83"/>
      <c r="I936" s="83"/>
    </row>
    <row r="937" spans="2:9" ht="15.75" customHeight="1">
      <c r="B937" s="83"/>
      <c r="C937" s="83"/>
      <c r="D937" s="83"/>
      <c r="E937" s="83"/>
      <c r="F937" s="83"/>
      <c r="G937" s="83"/>
      <c r="H937" s="83"/>
      <c r="I937" s="83"/>
    </row>
    <row r="938" spans="2:9" ht="15.75" customHeight="1">
      <c r="B938" s="83"/>
      <c r="C938" s="83"/>
      <c r="D938" s="83"/>
      <c r="E938" s="83"/>
      <c r="F938" s="83"/>
      <c r="G938" s="83"/>
      <c r="H938" s="83"/>
      <c r="I938" s="83"/>
    </row>
    <row r="939" spans="2:9" ht="15.75" customHeight="1">
      <c r="B939" s="83"/>
      <c r="C939" s="83"/>
      <c r="D939" s="83"/>
      <c r="E939" s="83"/>
      <c r="F939" s="83"/>
      <c r="G939" s="83"/>
      <c r="H939" s="83"/>
      <c r="I939" s="83"/>
    </row>
    <row r="940" spans="2:9" ht="15.75" customHeight="1">
      <c r="B940" s="83"/>
      <c r="C940" s="83"/>
      <c r="D940" s="83"/>
      <c r="E940" s="83"/>
      <c r="F940" s="83"/>
      <c r="G940" s="83"/>
      <c r="H940" s="83"/>
      <c r="I940" s="83"/>
    </row>
    <row r="941" spans="2:9" ht="15.75" customHeight="1">
      <c r="B941" s="83"/>
      <c r="C941" s="83"/>
      <c r="D941" s="83"/>
      <c r="E941" s="83"/>
      <c r="F941" s="83"/>
      <c r="G941" s="83"/>
      <c r="H941" s="83"/>
      <c r="I941" s="83"/>
    </row>
    <row r="942" spans="2:9" ht="15.75" customHeight="1">
      <c r="B942" s="83"/>
      <c r="C942" s="83"/>
      <c r="D942" s="83"/>
      <c r="E942" s="83"/>
      <c r="F942" s="83"/>
      <c r="G942" s="83"/>
      <c r="H942" s="83"/>
      <c r="I942" s="83"/>
    </row>
    <row r="943" spans="2:9" ht="15.75" customHeight="1">
      <c r="B943" s="83"/>
      <c r="C943" s="83"/>
      <c r="D943" s="83"/>
      <c r="E943" s="83"/>
      <c r="F943" s="83"/>
      <c r="G943" s="83"/>
      <c r="H943" s="83"/>
      <c r="I943" s="83"/>
    </row>
    <row r="944" spans="2:9" ht="15.75" customHeight="1">
      <c r="B944" s="83"/>
      <c r="C944" s="83"/>
      <c r="D944" s="83"/>
      <c r="E944" s="83"/>
      <c r="F944" s="83"/>
      <c r="G944" s="83"/>
      <c r="H944" s="83"/>
      <c r="I944" s="83"/>
    </row>
    <row r="945" spans="2:9" ht="15.75" customHeight="1">
      <c r="B945" s="83"/>
      <c r="C945" s="83"/>
      <c r="D945" s="83"/>
      <c r="E945" s="83"/>
      <c r="F945" s="83"/>
      <c r="G945" s="83"/>
      <c r="H945" s="83"/>
      <c r="I945" s="83"/>
    </row>
    <row r="946" spans="2:9" ht="15.75" customHeight="1">
      <c r="B946" s="83"/>
      <c r="C946" s="83"/>
      <c r="D946" s="83"/>
      <c r="E946" s="83"/>
      <c r="F946" s="83"/>
      <c r="G946" s="83"/>
      <c r="H946" s="83"/>
      <c r="I946" s="83"/>
    </row>
    <row r="947" spans="2:9" ht="15.75" customHeight="1">
      <c r="B947" s="83"/>
      <c r="C947" s="83"/>
      <c r="D947" s="83"/>
      <c r="E947" s="83"/>
      <c r="F947" s="83"/>
      <c r="G947" s="83"/>
      <c r="H947" s="83"/>
      <c r="I947" s="83"/>
    </row>
    <row r="948" spans="2:9" ht="15.75" customHeight="1">
      <c r="B948" s="83"/>
      <c r="C948" s="83"/>
      <c r="D948" s="83"/>
      <c r="E948" s="83"/>
      <c r="F948" s="83"/>
      <c r="G948" s="83"/>
      <c r="H948" s="83"/>
      <c r="I948" s="83"/>
    </row>
    <row r="949" spans="2:9" ht="15.75" customHeight="1">
      <c r="B949" s="83"/>
      <c r="C949" s="83"/>
      <c r="D949" s="83"/>
      <c r="E949" s="83"/>
      <c r="F949" s="83"/>
      <c r="G949" s="83"/>
      <c r="H949" s="83"/>
      <c r="I949" s="83"/>
    </row>
    <row r="950" spans="2:9" ht="15.75" customHeight="1">
      <c r="B950" s="83"/>
      <c r="C950" s="83"/>
      <c r="D950" s="83"/>
      <c r="E950" s="83"/>
      <c r="F950" s="83"/>
      <c r="G950" s="83"/>
      <c r="H950" s="83"/>
      <c r="I950" s="83"/>
    </row>
    <row r="951" spans="2:9" ht="15.75" customHeight="1">
      <c r="B951" s="83"/>
      <c r="C951" s="83"/>
      <c r="D951" s="83"/>
      <c r="E951" s="83"/>
      <c r="F951" s="83"/>
      <c r="G951" s="83"/>
      <c r="H951" s="83"/>
      <c r="I951" s="83"/>
    </row>
    <row r="952" spans="2:9" ht="15.75" customHeight="1">
      <c r="B952" s="83"/>
      <c r="C952" s="83"/>
      <c r="D952" s="83"/>
      <c r="E952" s="83"/>
      <c r="F952" s="83"/>
      <c r="G952" s="83"/>
      <c r="H952" s="83"/>
      <c r="I952" s="83"/>
    </row>
    <row r="953" spans="2:9" ht="15.75" customHeight="1">
      <c r="B953" s="83"/>
      <c r="C953" s="83"/>
      <c r="D953" s="83"/>
      <c r="E953" s="83"/>
      <c r="F953" s="83"/>
      <c r="G953" s="83"/>
      <c r="H953" s="83"/>
      <c r="I953" s="83"/>
    </row>
    <row r="954" spans="2:9" ht="15.75" customHeight="1">
      <c r="B954" s="83"/>
      <c r="C954" s="83"/>
      <c r="D954" s="83"/>
      <c r="E954" s="83"/>
      <c r="F954" s="83"/>
      <c r="G954" s="83"/>
      <c r="H954" s="83"/>
      <c r="I954" s="83"/>
    </row>
    <row r="955" spans="2:9" ht="15.75" customHeight="1">
      <c r="B955" s="83"/>
      <c r="C955" s="83"/>
      <c r="D955" s="83"/>
      <c r="E955" s="83"/>
      <c r="F955" s="83"/>
      <c r="G955" s="83"/>
      <c r="H955" s="83"/>
      <c r="I955" s="83"/>
    </row>
    <row r="956" spans="2:9" ht="15.75" customHeight="1">
      <c r="B956" s="83"/>
      <c r="C956" s="83"/>
      <c r="D956" s="83"/>
      <c r="E956" s="83"/>
      <c r="F956" s="83"/>
      <c r="G956" s="83"/>
      <c r="H956" s="83"/>
      <c r="I956" s="83"/>
    </row>
    <row r="957" spans="2:9" ht="15.75" customHeight="1">
      <c r="B957" s="83"/>
      <c r="C957" s="83"/>
      <c r="D957" s="83"/>
      <c r="E957" s="83"/>
      <c r="F957" s="83"/>
      <c r="G957" s="83"/>
      <c r="H957" s="83"/>
      <c r="I957" s="83"/>
    </row>
    <row r="958" spans="2:9" ht="15.75" customHeight="1">
      <c r="B958" s="83"/>
      <c r="C958" s="83"/>
      <c r="D958" s="83"/>
      <c r="E958" s="83"/>
      <c r="F958" s="83"/>
      <c r="G958" s="83"/>
      <c r="H958" s="83"/>
      <c r="I958" s="83"/>
    </row>
    <row r="959" spans="2:9" ht="15.75" customHeight="1">
      <c r="B959" s="83"/>
      <c r="C959" s="83"/>
      <c r="D959" s="83"/>
      <c r="E959" s="83"/>
      <c r="F959" s="83"/>
      <c r="G959" s="83"/>
      <c r="H959" s="83"/>
      <c r="I959" s="83"/>
    </row>
    <row r="960" spans="2:9" ht="15.75" customHeight="1">
      <c r="B960" s="83"/>
      <c r="C960" s="83"/>
      <c r="D960" s="83"/>
      <c r="E960" s="83"/>
      <c r="F960" s="83"/>
      <c r="G960" s="83"/>
      <c r="H960" s="83"/>
      <c r="I960" s="83"/>
    </row>
    <row r="961" spans="2:9" ht="15.75" customHeight="1">
      <c r="B961" s="83"/>
      <c r="C961" s="83"/>
      <c r="D961" s="83"/>
      <c r="E961" s="83"/>
      <c r="F961" s="83"/>
      <c r="G961" s="83"/>
      <c r="H961" s="83"/>
      <c r="I961" s="83"/>
    </row>
    <row r="962" spans="2:9" ht="15.75" customHeight="1">
      <c r="B962" s="83"/>
      <c r="C962" s="83"/>
      <c r="D962" s="83"/>
      <c r="E962" s="83"/>
      <c r="F962" s="83"/>
      <c r="G962" s="83"/>
      <c r="H962" s="83"/>
      <c r="I962" s="83"/>
    </row>
    <row r="963" spans="2:9" ht="15.75" customHeight="1">
      <c r="B963" s="83"/>
      <c r="C963" s="83"/>
      <c r="D963" s="83"/>
      <c r="E963" s="83"/>
      <c r="F963" s="83"/>
      <c r="G963" s="83"/>
      <c r="H963" s="83"/>
      <c r="I963" s="83"/>
    </row>
    <row r="964" spans="2:9" ht="15.75" customHeight="1">
      <c r="B964" s="83"/>
      <c r="C964" s="83"/>
      <c r="D964" s="83"/>
      <c r="E964" s="83"/>
      <c r="F964" s="83"/>
      <c r="G964" s="83"/>
      <c r="H964" s="83"/>
      <c r="I964" s="83"/>
    </row>
    <row r="965" spans="2:9" ht="15.75" customHeight="1">
      <c r="B965" s="83"/>
      <c r="C965" s="83"/>
      <c r="D965" s="83"/>
      <c r="E965" s="83"/>
      <c r="F965" s="83"/>
      <c r="G965" s="83"/>
      <c r="H965" s="83"/>
      <c r="I965" s="83"/>
    </row>
    <row r="966" spans="2:9" ht="15.75" customHeight="1">
      <c r="B966" s="83"/>
      <c r="C966" s="83"/>
      <c r="D966" s="83"/>
      <c r="E966" s="83"/>
      <c r="F966" s="83"/>
      <c r="G966" s="83"/>
      <c r="H966" s="83"/>
      <c r="I966" s="83"/>
    </row>
    <row r="967" spans="2:9" ht="15.75" customHeight="1">
      <c r="B967" s="83"/>
      <c r="C967" s="83"/>
      <c r="D967" s="83"/>
      <c r="E967" s="83"/>
      <c r="F967" s="83"/>
      <c r="G967" s="83"/>
      <c r="H967" s="83"/>
      <c r="I967" s="83"/>
    </row>
    <row r="968" spans="2:9" ht="15.75" customHeight="1">
      <c r="B968" s="83"/>
      <c r="C968" s="83"/>
      <c r="D968" s="83"/>
      <c r="E968" s="83"/>
      <c r="F968" s="83"/>
      <c r="G968" s="83"/>
      <c r="H968" s="83"/>
      <c r="I968" s="83"/>
    </row>
    <row r="969" spans="2:9" ht="15.75" customHeight="1">
      <c r="B969" s="83"/>
      <c r="C969" s="83"/>
      <c r="D969" s="83"/>
      <c r="E969" s="83"/>
      <c r="F969" s="83"/>
      <c r="G969" s="83"/>
      <c r="H969" s="83"/>
      <c r="I969" s="83"/>
    </row>
    <row r="970" spans="2:9" ht="15.75" customHeight="1">
      <c r="B970" s="83"/>
      <c r="C970" s="83"/>
      <c r="D970" s="83"/>
      <c r="E970" s="83"/>
      <c r="F970" s="83"/>
      <c r="G970" s="83"/>
      <c r="H970" s="83"/>
      <c r="I970" s="83"/>
    </row>
    <row r="971" spans="2:9" ht="15.75" customHeight="1">
      <c r="B971" s="83"/>
      <c r="C971" s="83"/>
      <c r="D971" s="83"/>
      <c r="E971" s="83"/>
      <c r="F971" s="83"/>
      <c r="G971" s="83"/>
      <c r="H971" s="83"/>
      <c r="I971" s="83"/>
    </row>
    <row r="972" spans="2:9" ht="15.75" customHeight="1">
      <c r="B972" s="83"/>
      <c r="C972" s="83"/>
      <c r="D972" s="83"/>
      <c r="E972" s="83"/>
      <c r="F972" s="83"/>
      <c r="G972" s="83"/>
      <c r="H972" s="83"/>
      <c r="I972" s="83"/>
    </row>
    <row r="973" spans="2:9" ht="15.75" customHeight="1">
      <c r="B973" s="83"/>
      <c r="C973" s="83"/>
      <c r="D973" s="83"/>
      <c r="E973" s="83"/>
      <c r="F973" s="83"/>
      <c r="G973" s="83"/>
      <c r="H973" s="83"/>
      <c r="I973" s="83"/>
    </row>
    <row r="974" spans="2:9" ht="15.75" customHeight="1">
      <c r="B974" s="83"/>
      <c r="C974" s="83"/>
      <c r="D974" s="83"/>
      <c r="E974" s="83"/>
      <c r="F974" s="83"/>
      <c r="G974" s="83"/>
      <c r="H974" s="83"/>
      <c r="I974" s="83"/>
    </row>
    <row r="975" spans="2:9" ht="15.75" customHeight="1">
      <c r="B975" s="83"/>
      <c r="C975" s="83"/>
      <c r="D975" s="83"/>
      <c r="E975" s="83"/>
      <c r="F975" s="83"/>
      <c r="G975" s="83"/>
      <c r="H975" s="83"/>
      <c r="I975" s="83"/>
    </row>
    <row r="976" spans="2:9" ht="15.75" customHeight="1">
      <c r="B976" s="83"/>
      <c r="C976" s="83"/>
      <c r="D976" s="83"/>
      <c r="E976" s="83"/>
      <c r="F976" s="83"/>
      <c r="G976" s="83"/>
      <c r="H976" s="83"/>
      <c r="I976" s="83"/>
    </row>
    <row r="977" spans="2:9" ht="15.75" customHeight="1">
      <c r="B977" s="83"/>
      <c r="C977" s="83"/>
      <c r="D977" s="83"/>
      <c r="E977" s="83"/>
      <c r="F977" s="83"/>
      <c r="G977" s="83"/>
      <c r="H977" s="83"/>
      <c r="I977" s="83"/>
    </row>
    <row r="978" spans="2:9" ht="15.75" customHeight="1">
      <c r="B978" s="83"/>
      <c r="C978" s="83"/>
      <c r="D978" s="83"/>
      <c r="E978" s="83"/>
      <c r="F978" s="83"/>
      <c r="G978" s="83"/>
      <c r="H978" s="83"/>
      <c r="I978" s="83"/>
    </row>
    <row r="979" spans="2:9" ht="15.75" customHeight="1">
      <c r="B979" s="83"/>
      <c r="C979" s="83"/>
      <c r="D979" s="83"/>
      <c r="E979" s="83"/>
      <c r="F979" s="83"/>
      <c r="G979" s="83"/>
      <c r="H979" s="83"/>
      <c r="I979" s="83"/>
    </row>
    <row r="980" spans="2:9" ht="15.75" customHeight="1">
      <c r="B980" s="83"/>
      <c r="C980" s="83"/>
      <c r="D980" s="83"/>
      <c r="E980" s="83"/>
      <c r="F980" s="83"/>
      <c r="G980" s="83"/>
      <c r="H980" s="83"/>
      <c r="I980" s="83"/>
    </row>
    <row r="981" spans="2:9" ht="15.75" customHeight="1">
      <c r="B981" s="83"/>
      <c r="C981" s="83"/>
      <c r="D981" s="83"/>
      <c r="E981" s="83"/>
      <c r="F981" s="83"/>
      <c r="G981" s="83"/>
      <c r="H981" s="83"/>
      <c r="I981" s="83"/>
    </row>
    <row r="982" spans="2:9" ht="15.75" customHeight="1">
      <c r="B982" s="83"/>
      <c r="C982" s="83"/>
      <c r="D982" s="83"/>
      <c r="E982" s="83"/>
      <c r="F982" s="83"/>
      <c r="G982" s="83"/>
      <c r="H982" s="83"/>
      <c r="I982" s="83"/>
    </row>
    <row r="983" spans="2:9" ht="15.75" customHeight="1">
      <c r="B983" s="83"/>
      <c r="C983" s="83"/>
      <c r="D983" s="83"/>
      <c r="E983" s="83"/>
      <c r="F983" s="83"/>
      <c r="G983" s="83"/>
      <c r="H983" s="83"/>
      <c r="I983" s="83"/>
    </row>
    <row r="984" spans="2:9" ht="15.75" customHeight="1">
      <c r="B984" s="83"/>
      <c r="C984" s="83"/>
      <c r="D984" s="83"/>
      <c r="E984" s="83"/>
      <c r="F984" s="83"/>
      <c r="G984" s="83"/>
      <c r="H984" s="83"/>
      <c r="I984" s="83"/>
    </row>
    <row r="985" spans="2:9" ht="15.75" customHeight="1">
      <c r="B985" s="83"/>
      <c r="C985" s="83"/>
      <c r="D985" s="83"/>
      <c r="E985" s="83"/>
      <c r="F985" s="83"/>
      <c r="G985" s="83"/>
      <c r="H985" s="83"/>
      <c r="I985" s="83"/>
    </row>
    <row r="986" spans="2:9" ht="15.75" customHeight="1">
      <c r="B986" s="83"/>
      <c r="C986" s="83"/>
      <c r="D986" s="83"/>
      <c r="E986" s="83"/>
      <c r="F986" s="83"/>
      <c r="G986" s="83"/>
      <c r="H986" s="83"/>
      <c r="I986" s="83"/>
    </row>
    <row r="987" spans="2:9" ht="15.75" customHeight="1">
      <c r="B987" s="83"/>
      <c r="C987" s="83"/>
      <c r="D987" s="83"/>
      <c r="E987" s="83"/>
      <c r="F987" s="83"/>
      <c r="G987" s="83"/>
      <c r="H987" s="83"/>
      <c r="I987" s="83"/>
    </row>
    <row r="988" spans="2:9" ht="15.75" customHeight="1">
      <c r="B988" s="83"/>
      <c r="C988" s="83"/>
      <c r="D988" s="83"/>
      <c r="E988" s="83"/>
      <c r="F988" s="83"/>
      <c r="G988" s="83"/>
      <c r="H988" s="83"/>
      <c r="I988" s="83"/>
    </row>
    <row r="989" spans="2:9" ht="15.75" customHeight="1">
      <c r="B989" s="83"/>
      <c r="C989" s="83"/>
      <c r="D989" s="83"/>
      <c r="E989" s="83"/>
      <c r="F989" s="83"/>
      <c r="G989" s="83"/>
      <c r="H989" s="83"/>
      <c r="I989" s="83"/>
    </row>
    <row r="990" spans="2:9" ht="15.75" customHeight="1">
      <c r="B990" s="83"/>
      <c r="C990" s="83"/>
      <c r="D990" s="83"/>
      <c r="E990" s="83"/>
      <c r="F990" s="83"/>
      <c r="G990" s="83"/>
      <c r="H990" s="83"/>
      <c r="I990" s="83"/>
    </row>
    <row r="991" spans="2:9" ht="15.75" customHeight="1">
      <c r="B991" s="83"/>
      <c r="C991" s="83"/>
      <c r="D991" s="83"/>
      <c r="E991" s="83"/>
      <c r="F991" s="83"/>
      <c r="G991" s="83"/>
      <c r="H991" s="83"/>
      <c r="I991" s="83"/>
    </row>
    <row r="992" spans="2:9" ht="15.75" customHeight="1">
      <c r="B992" s="83"/>
      <c r="C992" s="83"/>
      <c r="D992" s="83"/>
      <c r="E992" s="83"/>
      <c r="F992" s="83"/>
      <c r="G992" s="83"/>
      <c r="H992" s="83"/>
      <c r="I992" s="83"/>
    </row>
    <row r="993" spans="2:9" ht="15.75" customHeight="1">
      <c r="B993" s="83"/>
      <c r="C993" s="83"/>
      <c r="D993" s="83"/>
      <c r="E993" s="83"/>
      <c r="F993" s="83"/>
      <c r="G993" s="83"/>
      <c r="H993" s="83"/>
      <c r="I993" s="83"/>
    </row>
    <row r="994" spans="2:9" ht="15.75" customHeight="1">
      <c r="B994" s="83"/>
      <c r="C994" s="83"/>
      <c r="D994" s="83"/>
      <c r="E994" s="83"/>
      <c r="F994" s="83"/>
      <c r="G994" s="83"/>
      <c r="H994" s="83"/>
      <c r="I994" s="83"/>
    </row>
    <row r="995" spans="2:9" ht="15.75" customHeight="1">
      <c r="B995" s="83"/>
      <c r="C995" s="83"/>
      <c r="D995" s="83"/>
      <c r="E995" s="83"/>
      <c r="F995" s="83"/>
      <c r="G995" s="83"/>
      <c r="H995" s="83"/>
      <c r="I995" s="83"/>
    </row>
    <row r="996" spans="2:9" ht="15.75" customHeight="1">
      <c r="B996" s="83"/>
      <c r="C996" s="83"/>
      <c r="D996" s="83"/>
      <c r="E996" s="83"/>
      <c r="F996" s="83"/>
      <c r="G996" s="83"/>
      <c r="H996" s="83"/>
      <c r="I996" s="83"/>
    </row>
    <row r="997" spans="2:9" ht="15.75" customHeight="1">
      <c r="B997" s="83"/>
      <c r="C997" s="83"/>
      <c r="D997" s="83"/>
      <c r="E997" s="83"/>
      <c r="F997" s="83"/>
      <c r="G997" s="83"/>
      <c r="H997" s="83"/>
      <c r="I997" s="83"/>
    </row>
    <row r="998" spans="2:9" ht="15.75" customHeight="1">
      <c r="B998" s="83"/>
      <c r="C998" s="83"/>
      <c r="D998" s="83"/>
      <c r="E998" s="83"/>
      <c r="F998" s="83"/>
      <c r="G998" s="83"/>
      <c r="H998" s="83"/>
      <c r="I998" s="83"/>
    </row>
    <row r="999" spans="2:9" ht="15.75" customHeight="1">
      <c r="B999" s="83"/>
      <c r="C999" s="83"/>
      <c r="D999" s="83"/>
      <c r="E999" s="83"/>
      <c r="F999" s="83"/>
      <c r="G999" s="83"/>
      <c r="H999" s="83"/>
      <c r="I999" s="83"/>
    </row>
    <row r="1000" spans="2:9" ht="15.75" customHeight="1">
      <c r="B1000" s="83"/>
      <c r="C1000" s="83"/>
      <c r="D1000" s="83"/>
      <c r="E1000" s="83"/>
      <c r="F1000" s="83"/>
      <c r="G1000" s="83"/>
      <c r="H1000" s="83"/>
      <c r="I1000" s="83"/>
    </row>
  </sheetData>
  <sortState ref="A1:M125">
    <sortCondition ref="M4:M125"/>
  </sortState>
  <mergeCells count="1">
    <mergeCell ref="A1:I1"/>
  </mergeCells>
  <printOptions gridLines="1"/>
  <pageMargins left="0.7" right="0.7" top="0.75" bottom="0.75" header="0" footer="0"/>
  <pageSetup scale="79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CFAD90BC6A049468B15E508FB37CA56" ma:contentTypeVersion="15" ma:contentTypeDescription="Create a new document." ma:contentTypeScope="" ma:versionID="f0e23c6919244d1401ff2e26d11dbdec">
  <xsd:schema xmlns:xsd="http://www.w3.org/2001/XMLSchema" xmlns:xs="http://www.w3.org/2001/XMLSchema" xmlns:p="http://schemas.microsoft.com/office/2006/metadata/properties" xmlns:ns2="6452372e-1354-423d-9b6f-395ae819e7c3" xmlns:ns3="04318cb0-331c-4260-ae98-0a34319b370c" targetNamespace="http://schemas.microsoft.com/office/2006/metadata/properties" ma:root="true" ma:fieldsID="a443ee74c7b100b95c9b93cbadebf27a" ns2:_="" ns3:_="">
    <xsd:import namespace="6452372e-1354-423d-9b6f-395ae819e7c3"/>
    <xsd:import namespace="04318cb0-331c-4260-ae98-0a34319b370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CR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52372e-1354-423d-9b6f-395ae819e7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b5dc5dbb-f81a-481b-a365-c1f635c5cb0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318cb0-331c-4260-ae98-0a34319b370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b858cd1-9420-476c-a6e3-16866c1eb75e}" ma:internalName="TaxCatchAll" ma:showField="CatchAllData" ma:web="04318cb0-331c-4260-ae98-0a34319b370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4318cb0-331c-4260-ae98-0a34319b370c" xsi:nil="true"/>
    <lcf76f155ced4ddcb4097134ff3c332f xmlns="6452372e-1354-423d-9b6f-395ae819e7c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BB4F4FE-1EDA-4522-A03A-553E5DC4AE7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52372e-1354-423d-9b6f-395ae819e7c3"/>
    <ds:schemaRef ds:uri="04318cb0-331c-4260-ae98-0a34319b370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CC25D5C-9BD1-491C-B9AD-542A60C6630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363B4AF-3489-44D2-89C0-7F44A5231FD7}">
  <ds:schemaRefs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04318cb0-331c-4260-ae98-0a34319b370c"/>
    <ds:schemaRef ds:uri="http://purl.org/dc/elements/1.1/"/>
    <ds:schemaRef ds:uri="6452372e-1354-423d-9b6f-395ae819e7c3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Tax Map ID</vt:lpstr>
      <vt:lpstr>FUELS CODES</vt:lpstr>
      <vt:lpstr>Sheet1</vt:lpstr>
      <vt:lpstr>Sheet2</vt:lpstr>
      <vt:lpstr>BURN PLANS</vt:lpstr>
      <vt:lpstr>Contiguous Properties</vt:lpstr>
      <vt:lpstr>Sheet3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Ferguson Museum</dc:creator>
  <cp:keywords/>
  <dc:description/>
  <cp:lastModifiedBy>Bob</cp:lastModifiedBy>
  <cp:revision/>
  <cp:lastPrinted>2025-05-07T19:53:27Z</cp:lastPrinted>
  <dcterms:created xsi:type="dcterms:W3CDTF">2021-11-23T19:10:59Z</dcterms:created>
  <dcterms:modified xsi:type="dcterms:W3CDTF">2025-07-21T21:24:40Z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0x0101001CFAD90BC6A049468B15E508FB37CA56</vt:lpwstr>
  </property>
  <property fmtid="{D5CDD505-2E9C-101B-9397-08002B2CF9AE}" pid="3" name="MediaServiceImageTags">
    <vt:lpwstr/>
  </property>
</Properties>
</file>